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updateLinks="never"/>
  <mc:AlternateContent xmlns:mc="http://schemas.openxmlformats.org/markup-compatibility/2006">
    <mc:Choice Requires="x15">
      <x15ac:absPath xmlns:x15ac="http://schemas.microsoft.com/office/spreadsheetml/2010/11/ac" url="C:\Users\JINJI013\Desktop\（様式）長期組合員資格取取得\"/>
    </mc:Choice>
  </mc:AlternateContent>
  <xr:revisionPtr revIDLastSave="0" documentId="13_ncr:1_{01AAF6FD-21E5-4FAC-BE58-686CEC87DB4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長期組合員資格取得届" sheetId="3" r:id="rId1"/>
    <sheet name="記入例" sheetId="4" r:id="rId2"/>
  </sheets>
  <externalReferences>
    <externalReference r:id="rId3"/>
  </externalReferences>
  <definedNames>
    <definedName name="_xlnm.Print_Area" localSheetId="1">記入例!$A$1:$AS$52</definedName>
    <definedName name="_xlnm.Print_Area" localSheetId="0">長期組合員資格取得届!$A$1:$AS$52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21" i="3" l="1"/>
  <c r="F30" i="4"/>
  <c r="AG3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F11" i="4"/>
  <c r="G11" i="4"/>
  <c r="H11" i="4"/>
  <c r="I11" i="4"/>
  <c r="J11" i="4"/>
  <c r="K11" i="4"/>
  <c r="L11" i="4"/>
  <c r="AF12" i="4"/>
  <c r="AG12" i="4"/>
  <c r="AH12" i="4"/>
  <c r="AI12" i="4"/>
  <c r="AJ12" i="4"/>
  <c r="AK12" i="4"/>
  <c r="AL12" i="4"/>
  <c r="AM12" i="4"/>
  <c r="AN12" i="4"/>
  <c r="AO12" i="4"/>
  <c r="AP12" i="4"/>
  <c r="AQ12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G19" i="4"/>
  <c r="H19" i="4"/>
  <c r="I19" i="4"/>
  <c r="J19" i="4"/>
  <c r="K19" i="4"/>
  <c r="L19" i="4"/>
  <c r="M19" i="4"/>
  <c r="N19" i="4"/>
  <c r="Q19" i="4"/>
  <c r="R19" i="4"/>
  <c r="S19" i="4"/>
  <c r="T19" i="4"/>
  <c r="U19" i="4"/>
  <c r="V19" i="4"/>
  <c r="W19" i="4"/>
  <c r="X19" i="4"/>
  <c r="Y19" i="4"/>
  <c r="F21" i="4"/>
  <c r="G21" i="4"/>
  <c r="H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AD21" i="4"/>
  <c r="AE21" i="4"/>
  <c r="AF21" i="4"/>
  <c r="AG21" i="4"/>
  <c r="AH21" i="4"/>
  <c r="AI21" i="4"/>
  <c r="AJ21" i="4"/>
  <c r="AK21" i="4"/>
  <c r="AL21" i="4"/>
  <c r="AM21" i="4"/>
  <c r="AN21" i="4"/>
  <c r="AO21" i="4"/>
  <c r="AP21" i="4"/>
  <c r="AQ21" i="4"/>
  <c r="AR21" i="4"/>
  <c r="AS21" i="4"/>
  <c r="N22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AB25" i="4"/>
  <c r="AC25" i="4"/>
  <c r="AD25" i="4"/>
  <c r="AE25" i="4"/>
  <c r="AF25" i="4"/>
  <c r="AG25" i="4"/>
  <c r="AH25" i="4"/>
  <c r="AI25" i="4"/>
  <c r="AJ25" i="4"/>
  <c r="AK25" i="4"/>
  <c r="F26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AC29" i="4"/>
  <c r="AD29" i="4"/>
  <c r="AE29" i="4"/>
  <c r="AF29" i="4"/>
  <c r="AG29" i="4"/>
  <c r="AH29" i="4"/>
  <c r="AI29" i="4"/>
  <c r="AJ29" i="4"/>
  <c r="AK29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AB38" i="4"/>
  <c r="AC38" i="4"/>
  <c r="AD38" i="4"/>
  <c r="AE38" i="4"/>
  <c r="AF38" i="4"/>
  <c r="AG38" i="4"/>
  <c r="AH38" i="4"/>
  <c r="AI38" i="4"/>
  <c r="AJ38" i="4"/>
  <c r="AK38" i="4"/>
  <c r="AL38" i="4"/>
  <c r="AM38" i="4"/>
  <c r="AN38" i="4"/>
  <c r="AO38" i="4"/>
  <c r="AP38" i="4"/>
  <c r="G40" i="4"/>
  <c r="Q40" i="4"/>
  <c r="F42" i="4"/>
  <c r="G42" i="4"/>
  <c r="H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AA42" i="4"/>
  <c r="AB42" i="4"/>
  <c r="AC42" i="4"/>
  <c r="AD42" i="4"/>
  <c r="AE42" i="4"/>
  <c r="AF42" i="4"/>
  <c r="AG42" i="4"/>
  <c r="AH42" i="4"/>
  <c r="AI42" i="4"/>
  <c r="AJ42" i="4"/>
  <c r="AK42" i="4"/>
  <c r="AL42" i="4"/>
  <c r="AM42" i="4"/>
  <c r="AN42" i="4"/>
  <c r="AO42" i="4"/>
  <c r="AP42" i="4"/>
  <c r="AQ42" i="4"/>
  <c r="AR42" i="4"/>
  <c r="AS42" i="4"/>
  <c r="N43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Y46" i="4"/>
  <c r="Z46" i="4"/>
  <c r="AA46" i="4"/>
  <c r="AB46" i="4"/>
  <c r="AC46" i="4"/>
  <c r="AD46" i="4"/>
  <c r="AE46" i="4"/>
  <c r="AF46" i="4"/>
  <c r="AG46" i="4"/>
  <c r="AH46" i="4"/>
  <c r="AI46" i="4"/>
  <c r="AJ46" i="4"/>
  <c r="AK46" i="4"/>
  <c r="F47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AA50" i="4"/>
  <c r="AB50" i="4"/>
  <c r="AC50" i="4"/>
  <c r="AD50" i="4"/>
  <c r="AE50" i="4"/>
  <c r="AF50" i="4"/>
  <c r="AG50" i="4"/>
  <c r="AH50" i="4"/>
  <c r="AI50" i="4"/>
  <c r="AJ50" i="4"/>
  <c r="AK50" i="4"/>
  <c r="F51" i="4"/>
  <c r="AQ12" i="3"/>
  <c r="AP12" i="3"/>
  <c r="AO12" i="3"/>
  <c r="AN12" i="3"/>
  <c r="AM12" i="3"/>
  <c r="AL12" i="3"/>
  <c r="AK12" i="3"/>
  <c r="AJ12" i="3"/>
  <c r="AI12" i="3"/>
  <c r="AH12" i="3"/>
  <c r="AG12" i="3"/>
  <c r="AF12" i="3"/>
  <c r="L8" i="3"/>
  <c r="F51" i="3"/>
  <c r="AK50" i="3"/>
  <c r="AJ50" i="3"/>
  <c r="AI50" i="3"/>
  <c r="AH50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F47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N43" i="3"/>
  <c r="AS42" i="3"/>
  <c r="AR42" i="3"/>
  <c r="AQ42" i="3"/>
  <c r="AP42" i="3"/>
  <c r="AO42" i="3"/>
  <c r="AN42" i="3"/>
  <c r="AM42" i="3"/>
  <c r="AL42" i="3"/>
  <c r="AK42" i="3"/>
  <c r="AJ42" i="3"/>
  <c r="AI42" i="3"/>
  <c r="AH42" i="3"/>
  <c r="AG42" i="3"/>
  <c r="AF42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H42" i="3"/>
  <c r="G42" i="3"/>
  <c r="F42" i="3"/>
  <c r="Q40" i="3"/>
  <c r="G40" i="3"/>
  <c r="AP38" i="3"/>
  <c r="AO38" i="3"/>
  <c r="AN38" i="3"/>
  <c r="AM38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F30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F26" i="3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N22" i="3"/>
  <c r="AR21" i="3"/>
  <c r="AQ21" i="3"/>
  <c r="AP21" i="3"/>
  <c r="AO21" i="3"/>
  <c r="AN21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H21" i="3"/>
  <c r="G21" i="3"/>
  <c r="F21" i="3"/>
  <c r="Y19" i="3"/>
  <c r="X19" i="3"/>
  <c r="W19" i="3"/>
  <c r="V19" i="3"/>
  <c r="U19" i="3"/>
  <c r="T19" i="3"/>
  <c r="S19" i="3"/>
  <c r="R19" i="3"/>
  <c r="Q19" i="3"/>
  <c r="N19" i="3"/>
  <c r="M19" i="3"/>
  <c r="L19" i="3"/>
  <c r="K19" i="3"/>
  <c r="J19" i="3"/>
  <c r="I19" i="3"/>
  <c r="H19" i="3"/>
  <c r="G19" i="3"/>
  <c r="AQ17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L11" i="3"/>
  <c r="K11" i="3"/>
  <c r="J11" i="3"/>
  <c r="I11" i="3"/>
  <c r="H11" i="3"/>
  <c r="G11" i="3"/>
  <c r="F11" i="3"/>
  <c r="T8" i="3"/>
  <c r="S8" i="3"/>
  <c r="R8" i="3"/>
  <c r="Q8" i="3"/>
  <c r="P8" i="3"/>
  <c r="O8" i="3"/>
  <c r="N8" i="3"/>
  <c r="M8" i="3"/>
  <c r="K8" i="3"/>
  <c r="J8" i="3"/>
  <c r="I8" i="3"/>
  <c r="H8" i="3"/>
  <c r="G8" i="3"/>
  <c r="AG3" i="3"/>
</calcChain>
</file>

<file path=xl/sharedStrings.xml><?xml version="1.0" encoding="utf-8"?>
<sst xmlns="http://schemas.openxmlformats.org/spreadsheetml/2006/main" count="377" uniqueCount="140">
  <si>
    <t>別紙様式１</t>
    <phoneticPr fontId="3"/>
  </si>
  <si>
    <t>長  期  組  合  員  資  格  取  得  届</t>
    <phoneticPr fontId="3"/>
  </si>
  <si>
    <t>共 通 ヘ ッ ド</t>
  </si>
  <si>
    <t>記号</t>
  </si>
  <si>
    <t>コード番号</t>
  </si>
  <si>
    <t>長 期 組 合 員 番 号</t>
    <phoneticPr fontId="3"/>
  </si>
  <si>
    <t>共済組合名</t>
  </si>
  <si>
    <t>組合</t>
  </si>
  <si>
    <t>支部等</t>
  </si>
  <si>
    <t>（整理番号）</t>
    <rPh sb="1" eb="5">
      <t>セイリバンゴウ</t>
    </rPh>
    <phoneticPr fontId="3"/>
  </si>
  <si>
    <t>支 部 又 は
所 属 所 名</t>
    <phoneticPr fontId="3"/>
  </si>
  <si>
    <t>Ｘ</t>
    <phoneticPr fontId="3"/>
  </si>
  <si>
    <t>資格取得年月日
・再取得年月日</t>
    <rPh sb="0" eb="2">
      <t>シカク</t>
    </rPh>
    <rPh sb="2" eb="4">
      <t>シュトク</t>
    </rPh>
    <rPh sb="4" eb="7">
      <t>ネンガッピ</t>
    </rPh>
    <rPh sb="9" eb="12">
      <t>サイシュトク</t>
    </rPh>
    <rPh sb="12" eb="15">
      <t>ネンガッピ</t>
    </rPh>
    <phoneticPr fontId="3"/>
  </si>
  <si>
    <t>元</t>
    <rPh sb="0" eb="1">
      <t>ゲン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</si>
  <si>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</si>
  <si>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</si>
  <si>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</si>
  <si>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組　合　員</t>
    <rPh sb="0" eb="5">
      <t>クミアイイン</t>
    </rPh>
    <phoneticPr fontId="3"/>
  </si>
  <si>
    <t>組　　　　合　　　　員　　　　氏　　　　名</t>
    <phoneticPr fontId="3"/>
  </si>
  <si>
    <t>生 　年 　月 　日</t>
    <phoneticPr fontId="3"/>
  </si>
  <si>
    <t>性別</t>
    <phoneticPr fontId="3"/>
  </si>
  <si>
    <t>基　礎　年　金　番　号</t>
    <rPh sb="0" eb="7">
      <t>キソネンキン</t>
    </rPh>
    <rPh sb="8" eb="11">
      <t>バンゴウ</t>
    </rPh>
    <phoneticPr fontId="3"/>
  </si>
  <si>
    <t>元</t>
  </si>
  <si>
    <t>年</t>
  </si>
  <si>
    <t>月</t>
  </si>
  <si>
    <t>日</t>
  </si>
  <si>
    <t>カナ(A01)</t>
    <phoneticPr fontId="3"/>
  </si>
  <si>
    <t>漢字       (D02)</t>
    <phoneticPr fontId="3"/>
  </si>
  <si>
    <t>(姓)</t>
    <rPh sb="1" eb="2">
      <t>セイ</t>
    </rPh>
    <phoneticPr fontId="3"/>
  </si>
  <si>
    <t>(名)</t>
    <rPh sb="1" eb="2">
      <t>メイ</t>
    </rPh>
    <phoneticPr fontId="3"/>
  </si>
  <si>
    <t>組　合　員
住　所　Ⅰ</t>
    <rPh sb="0" eb="5">
      <t>クミアイイン</t>
    </rPh>
    <phoneticPr fontId="3"/>
  </si>
  <si>
    <t>カナ(B01)</t>
    <phoneticPr fontId="3"/>
  </si>
  <si>
    <t>－</t>
    <phoneticPr fontId="3"/>
  </si>
  <si>
    <t>漢字       (C01)</t>
    <phoneticPr fontId="3"/>
  </si>
  <si>
    <t>↑　　
郵便番号　　</t>
    <rPh sb="4" eb="8">
      <t>ユウビンバンゴウ</t>
    </rPh>
    <phoneticPr fontId="3"/>
  </si>
  <si>
    <t>（</t>
    <phoneticPr fontId="3"/>
  </si>
  <si>
    <t>都道府県より市、郡、区までを記入</t>
    <rPh sb="0" eb="4">
      <t>トドウフケン</t>
    </rPh>
    <rPh sb="6" eb="7">
      <t>シ</t>
    </rPh>
    <rPh sb="8" eb="9">
      <t>グン</t>
    </rPh>
    <rPh sb="10" eb="11">
      <t>ク</t>
    </rPh>
    <rPh sb="14" eb="16">
      <t>キニュウ</t>
    </rPh>
    <phoneticPr fontId="3"/>
  </si>
  <si>
    <t>）</t>
    <phoneticPr fontId="3"/>
  </si>
  <si>
    <t>組　合　員
住　所　Ⅱ</t>
    <phoneticPr fontId="3"/>
  </si>
  <si>
    <t>カナ(B02)</t>
    <phoneticPr fontId="3"/>
  </si>
  <si>
    <t>漢字       (C02)</t>
    <phoneticPr fontId="3"/>
  </si>
  <si>
    <t>（町、村、番地を記入）</t>
    <rPh sb="1" eb="2">
      <t>チョウ</t>
    </rPh>
    <rPh sb="3" eb="4">
      <t>ソン</t>
    </rPh>
    <rPh sb="5" eb="7">
      <t>バンチ</t>
    </rPh>
    <rPh sb="8" eb="10">
      <t>キニュウ</t>
    </rPh>
    <phoneticPr fontId="3"/>
  </si>
  <si>
    <t>組　合　員
住　所　Ⅲ</t>
    <phoneticPr fontId="3"/>
  </si>
  <si>
    <t>カナ(B03)</t>
    <phoneticPr fontId="3"/>
  </si>
  <si>
    <t>漢字       (C03)</t>
    <phoneticPr fontId="3"/>
  </si>
  <si>
    <t>　※被扶養配偶者がいる者のみ以下を記入してください。</t>
    <rPh sb="2" eb="5">
      <t>ヒフヨウ</t>
    </rPh>
    <rPh sb="5" eb="8">
      <t>ハイグウシャ</t>
    </rPh>
    <rPh sb="9" eb="12">
      <t>イルモノ</t>
    </rPh>
    <rPh sb="14" eb="16">
      <t>イカ</t>
    </rPh>
    <rPh sb="17" eb="19">
      <t>キニュウ</t>
    </rPh>
    <phoneticPr fontId="3"/>
  </si>
  <si>
    <t>被扶養配偶者</t>
    <phoneticPr fontId="3"/>
  </si>
  <si>
    <t>被　　 扶 　　養　　 配 　　偶　　 者 　　氏 　　名</t>
    <phoneticPr fontId="3"/>
  </si>
  <si>
    <t>生　 年 　月 　日</t>
    <phoneticPr fontId="3"/>
  </si>
  <si>
    <t>基　礎　年　金　番　号</t>
    <phoneticPr fontId="3"/>
  </si>
  <si>
    <t>カナ(D01)</t>
    <phoneticPr fontId="3"/>
  </si>
  <si>
    <r>
      <t>被扶養配偶者</t>
    </r>
    <r>
      <rPr>
        <sz val="8.5"/>
        <color indexed="17"/>
        <rFont val="ＭＳ 明朝"/>
        <family val="1"/>
        <charset val="128"/>
      </rPr>
      <t xml:space="preserve">
住 所 Ⅰ</t>
    </r>
    <phoneticPr fontId="3"/>
  </si>
  <si>
    <t>※組合員と住所が違っている方のみ記入</t>
    <rPh sb="1" eb="4">
      <t>クミアイイン</t>
    </rPh>
    <rPh sb="5" eb="7">
      <t>ジュウショ</t>
    </rPh>
    <rPh sb="8" eb="9">
      <t>チガ</t>
    </rPh>
    <rPh sb="13" eb="14">
      <t>カタ</t>
    </rPh>
    <rPh sb="16" eb="18">
      <t>キニュウ</t>
    </rPh>
    <phoneticPr fontId="3"/>
  </si>
  <si>
    <r>
      <t>被扶養配偶者</t>
    </r>
    <r>
      <rPr>
        <sz val="8.5"/>
        <color indexed="17"/>
        <rFont val="ＭＳ 明朝"/>
        <family val="1"/>
        <charset val="128"/>
      </rPr>
      <t xml:space="preserve">
住 所 Ⅱ</t>
    </r>
    <phoneticPr fontId="3"/>
  </si>
  <si>
    <r>
      <t>被扶養配偶者</t>
    </r>
    <r>
      <rPr>
        <sz val="8.5"/>
        <color indexed="17"/>
        <rFont val="ＭＳ 明朝"/>
        <family val="1"/>
        <charset val="128"/>
      </rPr>
      <t xml:space="preserve">
住 所 Ⅲ</t>
    </r>
    <phoneticPr fontId="3"/>
  </si>
  <si>
    <t>(元号コード：昭和3，平成4)</t>
    <phoneticPr fontId="2"/>
  </si>
  <si>
    <t xml:space="preserve">
(A01)</t>
    <phoneticPr fontId="3"/>
  </si>
  <si>
    <t>(元号コード：昭和3，平成4)</t>
    <phoneticPr fontId="3"/>
  </si>
  <si>
    <t>（何々様方、寮、マンション名等を記入）</t>
    <rPh sb="1" eb="3">
      <t>ナニナニ</t>
    </rPh>
    <rPh sb="3" eb="4">
      <t>サマ</t>
    </rPh>
    <rPh sb="4" eb="5">
      <t>カタ</t>
    </rPh>
    <rPh sb="6" eb="7">
      <t>リョウ</t>
    </rPh>
    <rPh sb="13" eb="14">
      <t>メイ</t>
    </rPh>
    <rPh sb="14" eb="15">
      <t>トウ</t>
    </rPh>
    <rPh sb="16" eb="18">
      <t>キニュウ</t>
    </rPh>
    <phoneticPr fontId="3"/>
  </si>
  <si>
    <t>※漢字項目以外のデータは、すべて半角で入力する。</t>
    <rPh sb="1" eb="3">
      <t>カンジ</t>
    </rPh>
    <rPh sb="3" eb="5">
      <t>コウモク</t>
    </rPh>
    <rPh sb="5" eb="7">
      <t>イガイ</t>
    </rPh>
    <rPh sb="16" eb="18">
      <t>ハンカク</t>
    </rPh>
    <rPh sb="19" eb="21">
      <t>ニュウリョク</t>
    </rPh>
    <phoneticPr fontId="2"/>
  </si>
  <si>
    <t>作成年月日</t>
    <rPh sb="0" eb="2">
      <t>サクセイ</t>
    </rPh>
    <rPh sb="2" eb="5">
      <t>ネンガッピ</t>
    </rPh>
    <phoneticPr fontId="3"/>
  </si>
  <si>
    <t>組合・支部</t>
    <rPh sb="0" eb="2">
      <t>クミアイ</t>
    </rPh>
    <rPh sb="3" eb="5">
      <t>シブ</t>
    </rPh>
    <phoneticPr fontId="2"/>
  </si>
  <si>
    <t>資格取得年月日・再取得年月日</t>
    <rPh sb="0" eb="2">
      <t>シカク</t>
    </rPh>
    <rPh sb="2" eb="4">
      <t>シュトク</t>
    </rPh>
    <rPh sb="4" eb="7">
      <t>ネンガッピ</t>
    </rPh>
    <rPh sb="8" eb="11">
      <t>サイシュトク</t>
    </rPh>
    <rPh sb="11" eb="14">
      <t>ネンガッピ</t>
    </rPh>
    <phoneticPr fontId="2"/>
  </si>
  <si>
    <t>組合員</t>
    <rPh sb="0" eb="3">
      <t>クミアイイン</t>
    </rPh>
    <phoneticPr fontId="2"/>
  </si>
  <si>
    <t>氏名（カナ）　半角</t>
    <rPh sb="0" eb="2">
      <t>シメイ</t>
    </rPh>
    <rPh sb="7" eb="9">
      <t>ハンカク</t>
    </rPh>
    <phoneticPr fontId="2"/>
  </si>
  <si>
    <t>氏名（漢字）</t>
    <rPh sb="0" eb="2">
      <t>シメイ</t>
    </rPh>
    <rPh sb="3" eb="5">
      <t>カンジ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</si>
  <si>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</si>
  <si>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</si>
  <si>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生年月日</t>
    <rPh sb="0" eb="4">
      <t>セイネンガッピ</t>
    </rPh>
    <phoneticPr fontId="2"/>
  </si>
  <si>
    <t>性　　別</t>
    <rPh sb="0" eb="4">
      <t>セイベツ</t>
    </rPh>
    <phoneticPr fontId="2"/>
  </si>
  <si>
    <t>基礎年金番号</t>
    <rPh sb="0" eb="4">
      <t>キソネンキン</t>
    </rPh>
    <rPh sb="4" eb="6">
      <t>バンゴウ</t>
    </rPh>
    <phoneticPr fontId="2"/>
  </si>
  <si>
    <t>郵便番号</t>
    <rPh sb="0" eb="4">
      <t>ユウビンバンゴウ</t>
    </rPh>
    <phoneticPr fontId="3"/>
  </si>
  <si>
    <t>住所Ⅰ（カナ）</t>
    <rPh sb="0" eb="2">
      <t>ジュウショ</t>
    </rPh>
    <phoneticPr fontId="2"/>
  </si>
  <si>
    <t>住所Ⅰ（漢字）</t>
    <rPh sb="0" eb="2">
      <t>ジュウショ</t>
    </rPh>
    <rPh sb="4" eb="6">
      <t>カンジ</t>
    </rPh>
    <phoneticPr fontId="2"/>
  </si>
  <si>
    <t>住所Ⅱ（カナ）</t>
    <rPh sb="0" eb="2">
      <t>ジュウショ</t>
    </rPh>
    <phoneticPr fontId="2"/>
  </si>
  <si>
    <t>住所Ⅱ（漢字）</t>
    <rPh sb="0" eb="2">
      <t>ジュウショ</t>
    </rPh>
    <rPh sb="4" eb="6">
      <t>カンジ</t>
    </rPh>
    <phoneticPr fontId="2"/>
  </si>
  <si>
    <t>住所Ⅲ（カナ）</t>
    <rPh sb="0" eb="2">
      <t>ジュウショ</t>
    </rPh>
    <phoneticPr fontId="2"/>
  </si>
  <si>
    <t>住所Ⅲ（漢字）</t>
    <rPh sb="0" eb="2">
      <t>ジュウショ</t>
    </rPh>
    <rPh sb="4" eb="6">
      <t>カンジ</t>
    </rPh>
    <phoneticPr fontId="2"/>
  </si>
  <si>
    <t>配偶者</t>
    <rPh sb="0" eb="3">
      <t>ハイグウシャ</t>
    </rPh>
    <phoneticPr fontId="2"/>
  </si>
  <si>
    <t>氏名（カナ）</t>
    <rPh sb="0" eb="2">
      <t>シメイ</t>
    </rPh>
    <phoneticPr fontId="2"/>
  </si>
  <si>
    <t>(性別：男性1，女性2)</t>
    <phoneticPr fontId="2"/>
  </si>
  <si>
    <t>個　人　番　号</t>
  </si>
  <si>
    <t>(元号コード：平成4，令和5)</t>
    <phoneticPr fontId="2"/>
  </si>
  <si>
    <t>07566</t>
    <phoneticPr fontId="2"/>
  </si>
  <si>
    <t>文部科学省共済組合</t>
    <phoneticPr fontId="2"/>
  </si>
  <si>
    <t>琉球大学支部</t>
    <phoneticPr fontId="2"/>
  </si>
  <si>
    <t>…</t>
    <phoneticPr fontId="3"/>
  </si>
  <si>
    <t>提出日を記入(例:2024/7/19)</t>
    <rPh sb="0" eb="2">
      <t>テイシュツ</t>
    </rPh>
    <rPh sb="2" eb="3">
      <t>ヒ</t>
    </rPh>
    <rPh sb="4" eb="6">
      <t>キニュウ</t>
    </rPh>
    <rPh sb="7" eb="8">
      <t>レイ</t>
    </rPh>
    <phoneticPr fontId="2"/>
  </si>
  <si>
    <t>組合ｺｰﾄﾞ｢07｣､支部ｺｰﾄﾞ｢566｣</t>
    <rPh sb="0" eb="2">
      <t>クミアイ</t>
    </rPh>
    <rPh sb="11" eb="13">
      <t>シブ</t>
    </rPh>
    <phoneticPr fontId="2"/>
  </si>
  <si>
    <t>長期組合員番号(整理番号)</t>
    <rPh sb="0" eb="7">
      <t>チョウキクミアイインバンゴウ</t>
    </rPh>
    <rPh sb="8" eb="12">
      <t>セイリバンゴウ</t>
    </rPh>
    <phoneticPr fontId="2"/>
  </si>
  <si>
    <t>例:ﾘｭｳﾀﾞｲ ﾀﾛｳ   ※姓と名の間に半角ｽﾍﾟｰｽ</t>
    <rPh sb="0" eb="1">
      <t>レイ</t>
    </rPh>
    <rPh sb="16" eb="17">
      <t>ト</t>
    </rPh>
    <rPh sb="18" eb="19">
      <t>ノ</t>
    </rPh>
    <rPh sb="20" eb="21">
      <t>ニ</t>
    </rPh>
    <rPh sb="21" eb="23">
      <t>ハンカク</t>
    </rPh>
    <rPh sb="23" eb="24">
      <t>スペー</t>
    </rPh>
    <phoneticPr fontId="2"/>
  </si>
  <si>
    <t>姓と名を漢字で記入</t>
    <rPh sb="0" eb="1">
      <t>セイ</t>
    </rPh>
    <rPh sb="2" eb="3">
      <t>ナ</t>
    </rPh>
    <rPh sb="4" eb="6">
      <t>カンジ</t>
    </rPh>
    <rPh sb="7" eb="9">
      <t>キニュウ</t>
    </rPh>
    <phoneticPr fontId="2"/>
  </si>
  <si>
    <t>平成3年5月1日の場合⇒4030501     ※昭和｢3｣､平成｢4｣､令和｢5｣</t>
    <rPh sb="0" eb="2">
      <t>ヘイセイ</t>
    </rPh>
    <rPh sb="3" eb="4">
      <t>ネン</t>
    </rPh>
    <rPh sb="5" eb="6">
      <t>ツキ</t>
    </rPh>
    <rPh sb="7" eb="8">
      <t>ニチ</t>
    </rPh>
    <rPh sb="9" eb="11">
      <t>バアイ</t>
    </rPh>
    <rPh sb="25" eb="27">
      <t>ショウワ</t>
    </rPh>
    <rPh sb="31" eb="33">
      <t>ヘイセイ</t>
    </rPh>
    <rPh sb="37" eb="39">
      <t>レイワ</t>
    </rPh>
    <phoneticPr fontId="2"/>
  </si>
  <si>
    <t>男性｢1｣､女性｢2｣</t>
    <rPh sb="0" eb="2">
      <t>ダンセイ</t>
    </rPh>
    <rPh sb="6" eb="8">
      <t>ジョセイ</t>
    </rPh>
    <phoneticPr fontId="2"/>
  </si>
  <si>
    <t>ﾊｲﾌﾝは無しで入力</t>
    <rPh sb="5" eb="6">
      <t>ナ</t>
    </rPh>
    <rPh sb="8" eb="10">
      <t>ニュウリョク</t>
    </rPh>
    <phoneticPr fontId="2"/>
  </si>
  <si>
    <t>ｽﾍﾟｰｽは無しで詰めて入力</t>
    <rPh sb="6" eb="7">
      <t>ナ</t>
    </rPh>
    <rPh sb="9" eb="10">
      <t>ツ</t>
    </rPh>
    <rPh sb="12" eb="14">
      <t>ニュウリョク</t>
    </rPh>
    <phoneticPr fontId="2"/>
  </si>
  <si>
    <t>県名と市区郡の間に半角ｽﾍﾟｰｽ</t>
    <rPh sb="0" eb="2">
      <t>ケンメイ</t>
    </rPh>
    <rPh sb="3" eb="5">
      <t>シク</t>
    </rPh>
    <rPh sb="5" eb="6">
      <t>グン</t>
    </rPh>
    <rPh sb="7" eb="8">
      <t>アイダ</t>
    </rPh>
    <rPh sb="9" eb="11">
      <t>ハンカク</t>
    </rPh>
    <phoneticPr fontId="3"/>
  </si>
  <si>
    <t>県名と市区郡名を漢字で記入</t>
    <rPh sb="0" eb="2">
      <t>ケンメイ</t>
    </rPh>
    <rPh sb="3" eb="5">
      <t>シク</t>
    </rPh>
    <rPh sb="5" eb="6">
      <t>グン</t>
    </rPh>
    <rPh sb="6" eb="7">
      <t>ナ</t>
    </rPh>
    <rPh sb="8" eb="10">
      <t>カンジ</t>
    </rPh>
    <rPh sb="11" eb="13">
      <t>キニュウ</t>
    </rPh>
    <phoneticPr fontId="2"/>
  </si>
  <si>
    <t>町村名と番地の間に半角ｽﾍﾟｰｽ  例⇒ﾅｶｸﾞｽｸｿﾝ ﾐﾅﾐｳｴﾊﾞﾙ 1-2-3 (〇番地ではなく､｢〇-〇-〇｣形式)</t>
    <rPh sb="0" eb="2">
      <t>チョウソン</t>
    </rPh>
    <rPh sb="2" eb="3">
      <t>メイ</t>
    </rPh>
    <rPh sb="4" eb="6">
      <t>バンチ</t>
    </rPh>
    <rPh sb="18" eb="19">
      <t>レイ</t>
    </rPh>
    <rPh sb="46" eb="48">
      <t>バンチ</t>
    </rPh>
    <rPh sb="60" eb="62">
      <t>ケイシキ</t>
    </rPh>
    <phoneticPr fontId="3"/>
  </si>
  <si>
    <t>マンション名と号室の間には半角ｽﾍﾟｰｽ ｡ｱﾙﾌｧﾍﾞｯﾄはｶﾅに直さない 例⇒ｾﾝﾊﾞﾙｼﾞｭｳﾀｸ Aﾄｳ 304  (「ｴｰﾄｳ 304」ではない)</t>
    <rPh sb="10" eb="11">
      <t>アイダ</t>
    </rPh>
    <rPh sb="13" eb="15">
      <t>ハンカク</t>
    </rPh>
    <rPh sb="34" eb="35">
      <t>ナオ</t>
    </rPh>
    <phoneticPr fontId="3"/>
  </si>
  <si>
    <t>個人番号(ﾏｲﾅﾝﾊﾞｰ)</t>
    <rPh sb="0" eb="4">
      <t>コジンバンゴウ</t>
    </rPh>
    <phoneticPr fontId="2"/>
  </si>
  <si>
    <t>被扶養配偶者がいる場合のみ記入</t>
    <rPh sb="9" eb="11">
      <t>バアイ</t>
    </rPh>
    <rPh sb="13" eb="15">
      <t>キニュウ</t>
    </rPh>
    <phoneticPr fontId="2"/>
  </si>
  <si>
    <r>
      <t>被扶養配偶者がいる場合で､</t>
    </r>
    <r>
      <rPr>
        <b/>
        <u/>
        <sz val="11"/>
        <color rgb="FFFF0000"/>
        <rFont val="ＭＳ Ｐゴシック"/>
        <family val="3"/>
        <charset val="128"/>
      </rPr>
      <t>組合員と住所が違っている場合のみ</t>
    </r>
    <r>
      <rPr>
        <b/>
        <sz val="11"/>
        <color rgb="FF002060"/>
        <rFont val="ＭＳ Ｐゴシック"/>
        <family val="3"/>
        <charset val="128"/>
      </rPr>
      <t>記入</t>
    </r>
    <rPh sb="9" eb="11">
      <t>バアイ</t>
    </rPh>
    <rPh sb="25" eb="27">
      <t>バアイ</t>
    </rPh>
    <rPh sb="29" eb="31">
      <t>キニュウ</t>
    </rPh>
    <phoneticPr fontId="2"/>
  </si>
  <si>
    <t>9010213</t>
    <phoneticPr fontId="2"/>
  </si>
  <si>
    <t>1234567891</t>
    <phoneticPr fontId="2"/>
  </si>
  <si>
    <t>1</t>
    <phoneticPr fontId="2"/>
  </si>
  <si>
    <t>太郎</t>
    <rPh sb="0" eb="2">
      <t>タロウ</t>
    </rPh>
    <phoneticPr fontId="2"/>
  </si>
  <si>
    <t>琉大</t>
    <rPh sb="0" eb="2">
      <t>リュウダイ</t>
    </rPh>
    <phoneticPr fontId="2"/>
  </si>
  <si>
    <t>例:ﾘﾕｳﾀﾞｲ ﾀﾛｳ   ※姓と名の間に半角ｽﾍﾟｰｽ</t>
    <rPh sb="0" eb="1">
      <t>レイ</t>
    </rPh>
    <rPh sb="16" eb="17">
      <t>ト</t>
    </rPh>
    <rPh sb="18" eb="19">
      <t>ノ</t>
    </rPh>
    <rPh sb="20" eb="21">
      <t>ニ</t>
    </rPh>
    <rPh sb="21" eb="23">
      <t>ハンカク</t>
    </rPh>
    <rPh sb="23" eb="24">
      <t>スペー</t>
    </rPh>
    <phoneticPr fontId="2"/>
  </si>
  <si>
    <t>ﾘﾕｳﾀﾞｲ ﾀﾛｳ</t>
    <phoneticPr fontId="2"/>
  </si>
  <si>
    <t>123456789</t>
    <phoneticPr fontId="2"/>
  </si>
  <si>
    <t>ｵｷﾅﾜｹﾝ ﾅｶｶﾞﾐｸﾞﾝ</t>
    <phoneticPr fontId="2"/>
  </si>
  <si>
    <t>ﾆｼﾊﾗﾁﾖｳ ｾﾝﾊﾞﾙ 1-2-3</t>
    <phoneticPr fontId="2"/>
  </si>
  <si>
    <t>ｾﾝﾊﾞﾙﾏﾝｼﾖﾝ Aﾄｳ 304</t>
    <phoneticPr fontId="2"/>
  </si>
  <si>
    <t>ﾘﾕｳﾀﾞｲ ﾊﾅｺ</t>
    <phoneticPr fontId="2"/>
  </si>
  <si>
    <t>華子</t>
    <rPh sb="0" eb="2">
      <t>ハナコ</t>
    </rPh>
    <phoneticPr fontId="2"/>
  </si>
  <si>
    <r>
      <t>県名と市区郡の間に半角ｽﾍﾟｰｽ｡</t>
    </r>
    <r>
      <rPr>
        <b/>
        <u/>
        <sz val="11"/>
        <color rgb="FFFF0000"/>
        <rFont val="ＭＳ Ｐゴシック"/>
        <family val="3"/>
        <charset val="128"/>
      </rPr>
      <t>組合員と住所が違っている場合のみ</t>
    </r>
    <r>
      <rPr>
        <b/>
        <sz val="11"/>
        <color rgb="FF002060"/>
        <rFont val="ＭＳ Ｐゴシック"/>
        <family val="3"/>
        <charset val="128"/>
      </rPr>
      <t>記入</t>
    </r>
    <rPh sb="29" eb="31">
      <t>バアイ</t>
    </rPh>
    <rPh sb="33" eb="35">
      <t>キニュウ</t>
    </rPh>
    <phoneticPr fontId="2"/>
  </si>
  <si>
    <r>
      <t>県名と市区郡名を漢字で記入｡</t>
    </r>
    <r>
      <rPr>
        <b/>
        <u/>
        <sz val="11"/>
        <color rgb="FFFF0000"/>
        <rFont val="ＭＳ Ｐゴシック"/>
        <family val="3"/>
        <charset val="128"/>
      </rPr>
      <t>組合員と住所が違っている場合のみ</t>
    </r>
    <r>
      <rPr>
        <b/>
        <sz val="11"/>
        <color rgb="FF002060"/>
        <rFont val="ＭＳ Ｐゴシック"/>
        <family val="3"/>
        <charset val="128"/>
      </rPr>
      <t>記入</t>
    </r>
    <rPh sb="26" eb="28">
      <t>バアイ</t>
    </rPh>
    <rPh sb="30" eb="32">
      <t>キニュウ</t>
    </rPh>
    <phoneticPr fontId="2"/>
  </si>
  <si>
    <r>
      <t>町村名と番地の間に半角ｽﾍﾟｰｽ｡</t>
    </r>
    <r>
      <rPr>
        <b/>
        <u/>
        <sz val="11"/>
        <color rgb="FFFF0000"/>
        <rFont val="ＭＳ Ｐゴシック"/>
        <family val="3"/>
        <charset val="128"/>
      </rPr>
      <t>組合員と住所が違っている場合のみ</t>
    </r>
    <r>
      <rPr>
        <b/>
        <sz val="11"/>
        <color rgb="FF002060"/>
        <rFont val="ＭＳ Ｐゴシック"/>
        <family val="3"/>
        <charset val="128"/>
      </rPr>
      <t>記入</t>
    </r>
    <rPh sb="29" eb="31">
      <t>バアイ</t>
    </rPh>
    <rPh sb="33" eb="35">
      <t>キニュウ</t>
    </rPh>
    <phoneticPr fontId="2"/>
  </si>
  <si>
    <r>
      <t>マンション名と号室の間には半角ｽﾍﾟｰｽ ｡</t>
    </r>
    <r>
      <rPr>
        <b/>
        <u/>
        <sz val="11"/>
        <color rgb="FFFF0000"/>
        <rFont val="ＭＳ Ｐゴシック"/>
        <family val="3"/>
        <charset val="128"/>
      </rPr>
      <t>組合員と住所が違っている場合のみ</t>
    </r>
    <r>
      <rPr>
        <b/>
        <sz val="11"/>
        <color rgb="FF002060"/>
        <rFont val="ＭＳ Ｐゴシック"/>
        <family val="3"/>
        <charset val="128"/>
      </rPr>
      <t>記入</t>
    </r>
    <rPh sb="34" eb="36">
      <t>バアイ</t>
    </rPh>
    <rPh sb="38" eb="40">
      <t>キニュウ</t>
    </rPh>
    <phoneticPr fontId="2"/>
  </si>
  <si>
    <t>沖縄県 中頭郡</t>
    <rPh sb="0" eb="2">
      <t>オキナワ</t>
    </rPh>
    <rPh sb="2" eb="3">
      <t>ケン</t>
    </rPh>
    <rPh sb="4" eb="6">
      <t>ナカガミ</t>
    </rPh>
    <rPh sb="6" eb="7">
      <t>グン</t>
    </rPh>
    <phoneticPr fontId="2"/>
  </si>
  <si>
    <t>西原町 千原 1-2-3</t>
    <rPh sb="0" eb="2">
      <t>ニシハラ</t>
    </rPh>
    <rPh sb="2" eb="3">
      <t>チョウ</t>
    </rPh>
    <rPh sb="4" eb="6">
      <t>チハラ</t>
    </rPh>
    <phoneticPr fontId="2"/>
  </si>
  <si>
    <t>千原マンション A棟 304号室</t>
    <phoneticPr fontId="2"/>
  </si>
  <si>
    <t>ｵｷﾅﾜｹﾝ ﾅﾊｼ</t>
    <phoneticPr fontId="2"/>
  </si>
  <si>
    <t>沖縄県 那覇市</t>
    <rPh sb="0" eb="3">
      <t>オキナワケン</t>
    </rPh>
    <rPh sb="4" eb="7">
      <t>ナハシ</t>
    </rPh>
    <phoneticPr fontId="2"/>
  </si>
  <si>
    <t>9030804</t>
    <phoneticPr fontId="2"/>
  </si>
  <si>
    <t>部局の共済担当者に確認</t>
    <rPh sb="0" eb="2">
      <t>ブキョク</t>
    </rPh>
    <rPh sb="3" eb="5">
      <t>キョウサイ</t>
    </rPh>
    <rPh sb="5" eb="8">
      <t>タントウシャ</t>
    </rPh>
    <rPh sb="9" eb="11">
      <t>カクニン</t>
    </rPh>
    <phoneticPr fontId="2"/>
  </si>
  <si>
    <t>琉大Kyo･Saiアパート 101号室</t>
    <rPh sb="0" eb="2">
      <t>リュウダイ</t>
    </rPh>
    <rPh sb="17" eb="19">
      <t>ゴウシツ</t>
    </rPh>
    <phoneticPr fontId="2"/>
  </si>
  <si>
    <t>首里石嶺町1-2-3</t>
    <rPh sb="0" eb="2">
      <t>シュリ</t>
    </rPh>
    <rPh sb="2" eb="5">
      <t>イシミネチョウ</t>
    </rPh>
    <phoneticPr fontId="2"/>
  </si>
  <si>
    <t>ｼﾕﾘｲｼﾐﾈﾁﾖｳ 1-2-3</t>
    <phoneticPr fontId="2"/>
  </si>
  <si>
    <t>ﾘﾕｳﾀﾞｲKYOSAIｱﾊﾟｰﾄ 101</t>
    <phoneticPr fontId="2"/>
  </si>
  <si>
    <t>｢元号+年月日｣  令和6年5月1日の場合⇒5060501     ※平成｢4｣､令和｢5｣</t>
    <rPh sb="1" eb="3">
      <t>ゲンゴウ</t>
    </rPh>
    <rPh sb="4" eb="5">
      <t>ネン</t>
    </rPh>
    <rPh sb="5" eb="6">
      <t>ツキ</t>
    </rPh>
    <rPh sb="6" eb="7">
      <t>ニチ</t>
    </rPh>
    <rPh sb="10" eb="12">
      <t>レイワ</t>
    </rPh>
    <rPh sb="13" eb="14">
      <t>ネン</t>
    </rPh>
    <rPh sb="15" eb="16">
      <t>ツキ</t>
    </rPh>
    <rPh sb="17" eb="18">
      <t>ニチ</t>
    </rPh>
    <rPh sb="19" eb="21">
      <t>バアイ</t>
    </rPh>
    <rPh sb="35" eb="37">
      <t>ヘイセイ</t>
    </rPh>
    <rPh sb="41" eb="43">
      <t>レイワ</t>
    </rPh>
    <phoneticPr fontId="2"/>
  </si>
  <si>
    <r>
      <rPr>
        <b/>
        <sz val="11"/>
        <color rgb="FFFF0000"/>
        <rFont val="ＭＳ Ｐゴシック"/>
        <family val="3"/>
        <charset val="128"/>
      </rPr>
      <t>※ﾏｲﾅﾝﾊﾞｰｶｰﾄﾞに記載通りの表記で住所を記入｡</t>
    </r>
    <r>
      <rPr>
        <b/>
        <sz val="11"/>
        <color rgb="FF002060"/>
        <rFont val="ＭＳ Ｐゴシック"/>
        <family val="3"/>
        <charset val="128"/>
      </rPr>
      <t>｢字｣は記入しない</t>
    </r>
    <rPh sb="13" eb="15">
      <t>キサイ</t>
    </rPh>
    <rPh sb="15" eb="16">
      <t>ドオ</t>
    </rPh>
    <rPh sb="18" eb="20">
      <t>ヒョウキ</t>
    </rPh>
    <rPh sb="21" eb="23">
      <t>ジュウショ</t>
    </rPh>
    <rPh sb="24" eb="26">
      <t>キニュウ</t>
    </rPh>
    <rPh sb="28" eb="29">
      <t>アザ</t>
    </rPh>
    <rPh sb="31" eb="33">
      <t>キニュウ</t>
    </rPh>
    <phoneticPr fontId="3"/>
  </si>
  <si>
    <t>※ﾏｲﾅﾝﾊﾞｰｶｰﾄﾞに記載通りの表記で住所を記入｡</t>
    <phoneticPr fontId="2"/>
  </si>
  <si>
    <r>
      <t>｢字｣は記入しない｡</t>
    </r>
    <r>
      <rPr>
        <b/>
        <u/>
        <sz val="11"/>
        <color rgb="FFFF0000"/>
        <rFont val="ＭＳ Ｐゴシック"/>
        <family val="3"/>
        <charset val="128"/>
      </rPr>
      <t>組合員と住所が違っている場合のみ</t>
    </r>
    <r>
      <rPr>
        <b/>
        <sz val="11"/>
        <color rgb="FF002060"/>
        <rFont val="ＭＳ Ｐゴシック"/>
        <family val="3"/>
        <charset val="128"/>
      </rPr>
      <t>記入</t>
    </r>
    <r>
      <rPr>
        <b/>
        <sz val="11"/>
        <color rgb="FF0070C0"/>
        <rFont val="ＭＳ Ｐゴシック"/>
        <family val="3"/>
        <charset val="128"/>
      </rPr>
      <t xml:space="preserve"> </t>
    </r>
    <r>
      <rPr>
        <b/>
        <sz val="11"/>
        <color rgb="FF002060"/>
        <rFont val="ＭＳ Ｐゴシック"/>
        <family val="3"/>
        <charset val="128"/>
      </rPr>
      <t>※ﾏｲﾅﾝﾊﾞｰｶｰﾄﾞに記載通りの表記で住所を記入｡</t>
    </r>
    <rPh sb="22" eb="24">
      <t>バアイ</t>
    </rPh>
    <rPh sb="26" eb="28">
      <t>キニュウ</t>
    </rPh>
    <phoneticPr fontId="2"/>
  </si>
  <si>
    <r>
      <rPr>
        <b/>
        <u/>
        <sz val="11"/>
        <color rgb="FFFF0000"/>
        <rFont val="ＭＳ Ｐゴシック"/>
        <family val="3"/>
        <charset val="128"/>
      </rPr>
      <t>組合員と住所が違っている場合のみ</t>
    </r>
    <r>
      <rPr>
        <b/>
        <sz val="11"/>
        <color rgb="FF002060"/>
        <rFont val="ＭＳ Ｐゴシック"/>
        <family val="3"/>
        <charset val="128"/>
      </rPr>
      <t>記入｡ ※ﾏｲﾅﾝﾊﾞｰｶｰﾄﾞに記載通りの表記で住所を記入｡</t>
    </r>
    <rPh sb="12" eb="14">
      <t>バアイ</t>
    </rPh>
    <rPh sb="16" eb="18">
      <t>キニュウ</t>
    </rPh>
    <phoneticPr fontId="2"/>
  </si>
  <si>
    <t>｢元号+年月日｣   令和6年5月1日の場合⇒5060501     平成｢4｣､令和｢5｣</t>
    <rPh sb="11" eb="13">
      <t>レイワ</t>
    </rPh>
    <rPh sb="14" eb="15">
      <t>ネン</t>
    </rPh>
    <rPh sb="16" eb="17">
      <t>ツキ</t>
    </rPh>
    <rPh sb="18" eb="19">
      <t>ニチ</t>
    </rPh>
    <rPh sb="20" eb="22">
      <t>バアイ</t>
    </rPh>
    <rPh sb="35" eb="37">
      <t>ヘイセイ</t>
    </rPh>
    <rPh sb="41" eb="43">
      <t>レイワ</t>
    </rPh>
    <phoneticPr fontId="2"/>
  </si>
  <si>
    <t>｢元号+年月日｣  平成3年5月1日の場合⇒4030501     ※昭和｢3｣､平成｢4｣､令和｢5｣</t>
    <rPh sb="10" eb="12">
      <t>ヘイセイ</t>
    </rPh>
    <rPh sb="13" eb="14">
      <t>ネン</t>
    </rPh>
    <rPh sb="15" eb="16">
      <t>ツキ</t>
    </rPh>
    <rPh sb="17" eb="18">
      <t>ニチ</t>
    </rPh>
    <rPh sb="19" eb="21">
      <t>バアイ</t>
    </rPh>
    <rPh sb="35" eb="37">
      <t>ショウワ</t>
    </rPh>
    <rPh sb="41" eb="43">
      <t>ヘイセイ</t>
    </rPh>
    <rPh sb="47" eb="49">
      <t>レイワ</t>
    </rPh>
    <phoneticPr fontId="2"/>
  </si>
  <si>
    <t>※住所や氏名のカナに小文字は使用不可。　例：ﾁｬﾀﾝﾁｮｳ(✕)　ﾁﾔﾀﾝﾁﾖｳ(〇)</t>
    <rPh sb="1" eb="3">
      <t>ジュウショ</t>
    </rPh>
    <rPh sb="4" eb="6">
      <t>シメイ</t>
    </rPh>
    <rPh sb="10" eb="13">
      <t>コモジ</t>
    </rPh>
    <rPh sb="14" eb="16">
      <t>シヨウ</t>
    </rPh>
    <rPh sb="16" eb="18">
      <t>フカ</t>
    </rPh>
    <rPh sb="20" eb="21">
      <t>レイ</t>
    </rPh>
    <phoneticPr fontId="2"/>
  </si>
  <si>
    <t>病院職員は病院事務の共済担当に確認して入力｡病院職員以外は共済係が記入するので空欄にする｡</t>
    <rPh sb="0" eb="2">
      <t>ビョウイン</t>
    </rPh>
    <rPh sb="2" eb="4">
      <t>ショクイン</t>
    </rPh>
    <rPh sb="5" eb="7">
      <t>ビョウイン</t>
    </rPh>
    <rPh sb="7" eb="9">
      <t>ジム</t>
    </rPh>
    <rPh sb="10" eb="12">
      <t>キョウサイ</t>
    </rPh>
    <rPh sb="12" eb="14">
      <t>タントウ</t>
    </rPh>
    <rPh sb="15" eb="17">
      <t>カクニン</t>
    </rPh>
    <rPh sb="19" eb="21">
      <t>ニュウリョク</t>
    </rPh>
    <rPh sb="22" eb="24">
      <t>ビョウイン</t>
    </rPh>
    <rPh sb="24" eb="26">
      <t>ショクイン</t>
    </rPh>
    <rPh sb="26" eb="28">
      <t>イガイ</t>
    </rPh>
    <rPh sb="29" eb="31">
      <t>キョウサイ</t>
    </rPh>
    <rPh sb="31" eb="32">
      <t>カカリ</t>
    </rPh>
    <rPh sb="33" eb="35">
      <t>キニュウ</t>
    </rPh>
    <rPh sb="39" eb="41">
      <t>クウラン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</si>
</sst>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_ "/>
  </numFmts>
  <fonts count="32" x14ac:knownFonts="1">
    <font>
      <sz val="11"/>
      <name val="ＭＳ Ｐゴシック"/>
      <family val="3"/>
      <charset val="128"/>
    </font>
    <font>
      <sz val="10"/>
      <color indexed="17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color indexed="61"/>
      <name val="ＭＳ 明朝"/>
      <family val="1"/>
      <charset val="128"/>
    </font>
    <font>
      <sz val="6"/>
      <color indexed="17"/>
      <name val="ＭＳ 明朝"/>
      <family val="1"/>
      <charset val="128"/>
    </font>
    <font>
      <sz val="18"/>
      <color indexed="17"/>
      <name val="ＭＳ 明朝"/>
      <family val="1"/>
      <charset val="128"/>
    </font>
    <font>
      <sz val="8"/>
      <color indexed="17"/>
      <name val="ＭＳ 明朝"/>
      <family val="1"/>
      <charset val="128"/>
    </font>
    <font>
      <sz val="12"/>
      <color indexed="17"/>
      <name val="ＭＳ 明朝"/>
      <family val="1"/>
      <charset val="128"/>
    </font>
    <font>
      <sz val="11"/>
      <color indexed="17"/>
      <name val="ＭＳ 明朝"/>
      <family val="1"/>
      <charset val="128"/>
    </font>
    <font>
      <sz val="9"/>
      <color indexed="17"/>
      <name val="ＭＳ 明朝"/>
      <family val="1"/>
      <charset val="128"/>
    </font>
    <font>
      <b/>
      <sz val="9"/>
      <color indexed="10"/>
      <name val="ＭＳ 明朝"/>
      <family val="1"/>
      <charset val="128"/>
    </font>
    <font>
      <b/>
      <sz val="12"/>
      <color indexed="10"/>
      <name val="ＭＳ 明朝"/>
      <family val="1"/>
      <charset val="128"/>
    </font>
    <font>
      <sz val="14"/>
      <color indexed="17"/>
      <name val="ＭＳ 明朝"/>
      <family val="1"/>
      <charset val="128"/>
    </font>
    <font>
      <b/>
      <sz val="14"/>
      <color indexed="10"/>
      <name val="ＭＳ 明朝"/>
      <family val="1"/>
      <charset val="128"/>
    </font>
    <font>
      <b/>
      <sz val="10"/>
      <color indexed="57"/>
      <name val="ＭＳ 明朝"/>
      <family val="1"/>
      <charset val="128"/>
    </font>
    <font>
      <b/>
      <sz val="8.5"/>
      <color indexed="17"/>
      <name val="ＭＳ 明朝"/>
      <family val="1"/>
      <charset val="128"/>
    </font>
    <font>
      <sz val="8.5"/>
      <color indexed="17"/>
      <name val="ＭＳ 明朝"/>
      <family val="1"/>
      <charset val="128"/>
    </font>
    <font>
      <b/>
      <sz val="9"/>
      <color indexed="17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明朝"/>
      <family val="1"/>
      <charset val="128"/>
    </font>
    <font>
      <b/>
      <sz val="10"/>
      <color rgb="FFFF0000"/>
      <name val="ＭＳ Ｐゴシック"/>
      <family val="3"/>
      <charset val="128"/>
    </font>
    <font>
      <b/>
      <sz val="6"/>
      <color rgb="FFFF0000"/>
      <name val="ＭＳ 明朝"/>
      <family val="1"/>
      <charset val="128"/>
    </font>
    <font>
      <b/>
      <sz val="10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6"/>
      <color theme="0"/>
      <name val="ＭＳ 明朝"/>
      <family val="1"/>
      <charset val="128"/>
    </font>
    <font>
      <sz val="12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2"/>
      <color rgb="FFFF0000"/>
      <name val="ＭＳ 明朝"/>
      <family val="1"/>
      <charset val="128"/>
    </font>
    <font>
      <b/>
      <sz val="11"/>
      <color rgb="FF00206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/>
      <top/>
      <bottom/>
      <diagonal/>
    </border>
    <border>
      <left/>
      <right style="thin">
        <color indexed="17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left" vertical="center" wrapText="1"/>
    </xf>
    <xf numFmtId="0" fontId="9" fillId="0" borderId="10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49" fontId="12" fillId="0" borderId="9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8" fillId="0" borderId="0" xfId="0" applyFont="1"/>
    <xf numFmtId="0" fontId="19" fillId="0" borderId="0" xfId="0" applyFont="1" applyAlignment="1">
      <alignment vertical="center"/>
    </xf>
    <xf numFmtId="0" fontId="20" fillId="0" borderId="0" xfId="0" applyFont="1"/>
    <xf numFmtId="0" fontId="21" fillId="0" borderId="0" xfId="0" applyFont="1" applyAlignment="1">
      <alignment vertical="center"/>
    </xf>
    <xf numFmtId="0" fontId="22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24" fillId="3" borderId="0" xfId="0" applyFont="1" applyFill="1" applyAlignment="1">
      <alignment horizontal="center" vertical="center" wrapText="1"/>
    </xf>
    <xf numFmtId="176" fontId="25" fillId="0" borderId="0" xfId="0" applyNumberFormat="1" applyFont="1" applyAlignment="1" applyProtection="1">
      <alignment horizontal="left" vertical="center" shrinkToFit="1"/>
      <protection locked="0"/>
    </xf>
    <xf numFmtId="176" fontId="25" fillId="0" borderId="0" xfId="0" applyNumberFormat="1" applyFont="1" applyAlignment="1">
      <alignment horizontal="left" vertical="center" shrinkToFit="1"/>
    </xf>
    <xf numFmtId="0" fontId="0" fillId="0" borderId="0" xfId="0" applyAlignment="1">
      <alignment horizontal="left" vertical="center"/>
    </xf>
    <xf numFmtId="49" fontId="25" fillId="0" borderId="0" xfId="0" applyNumberFormat="1" applyFont="1" applyAlignment="1" applyProtection="1">
      <alignment vertical="center"/>
      <protection locked="0"/>
    </xf>
    <xf numFmtId="0" fontId="25" fillId="0" borderId="0" xfId="0" applyFont="1" applyAlignment="1">
      <alignment vertical="center"/>
    </xf>
    <xf numFmtId="0" fontId="25" fillId="0" borderId="0" xfId="0" applyFont="1" applyAlignment="1" applyProtection="1">
      <alignment horizontal="left" vertical="center"/>
      <protection locked="0"/>
    </xf>
    <xf numFmtId="0" fontId="25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25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5" fillId="0" borderId="0" xfId="0" applyFont="1" applyAlignment="1" applyProtection="1">
      <alignment vertical="center" shrinkToFit="1"/>
      <protection locked="0"/>
    </xf>
    <xf numFmtId="49" fontId="25" fillId="0" borderId="20" xfId="0" applyNumberFormat="1" applyFont="1" applyBorder="1" applyAlignment="1" applyProtection="1">
      <alignment vertical="center"/>
      <protection locked="0"/>
    </xf>
    <xf numFmtId="0" fontId="26" fillId="0" borderId="0" xfId="0" applyFont="1" applyAlignment="1">
      <alignment vertical="center"/>
    </xf>
    <xf numFmtId="49" fontId="23" fillId="3" borderId="0" xfId="0" applyNumberFormat="1" applyFont="1" applyFill="1" applyAlignment="1">
      <alignment vertical="center"/>
    </xf>
    <xf numFmtId="0" fontId="9" fillId="0" borderId="1" xfId="0" applyFont="1" applyBorder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27" fillId="0" borderId="2" xfId="0" applyFont="1" applyBorder="1" applyAlignment="1">
      <alignment horizontal="center" vertical="center" wrapText="1"/>
    </xf>
    <xf numFmtId="0" fontId="28" fillId="0" borderId="0" xfId="0" applyFont="1" applyAlignment="1" applyProtection="1">
      <alignment vertical="center"/>
      <protection locked="0"/>
    </xf>
    <xf numFmtId="58" fontId="28" fillId="0" borderId="0" xfId="0" applyNumberFormat="1" applyFont="1" applyAlignment="1" applyProtection="1">
      <alignment vertical="center"/>
      <protection locked="0"/>
    </xf>
    <xf numFmtId="0" fontId="22" fillId="3" borderId="0" xfId="0" applyFont="1" applyFill="1" applyAlignment="1" applyProtection="1">
      <alignment vertical="center"/>
      <protection locked="0"/>
    </xf>
    <xf numFmtId="0" fontId="23" fillId="3" borderId="0" xfId="0" applyFont="1" applyFill="1" applyAlignment="1" applyProtection="1">
      <alignment vertical="center"/>
      <protection locked="0"/>
    </xf>
    <xf numFmtId="0" fontId="24" fillId="3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vertical="center"/>
      <protection locked="0"/>
    </xf>
    <xf numFmtId="0" fontId="26" fillId="0" borderId="0" xfId="0" applyFont="1" applyAlignment="1" applyProtection="1">
      <alignment vertical="center"/>
      <protection locked="0"/>
    </xf>
    <xf numFmtId="49" fontId="23" fillId="3" borderId="0" xfId="0" applyNumberFormat="1" applyFont="1" applyFill="1" applyAlignment="1" applyProtection="1">
      <alignment vertical="center"/>
      <protection locked="0"/>
    </xf>
    <xf numFmtId="0" fontId="30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176" fontId="7" fillId="0" borderId="0" xfId="0" applyNumberFormat="1" applyFont="1" applyAlignment="1">
      <alignment horizontal="distributed" vertical="center" wrapText="1" justifyLastLine="1"/>
    </xf>
    <xf numFmtId="176" fontId="7" fillId="0" borderId="1" xfId="0" applyNumberFormat="1" applyFont="1" applyBorder="1" applyAlignment="1">
      <alignment horizontal="distributed" vertical="center" wrapText="1" justifyLastLine="1"/>
    </xf>
    <xf numFmtId="0" fontId="8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distributed" vertical="center" wrapText="1"/>
    </xf>
    <xf numFmtId="0" fontId="13" fillId="0" borderId="8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9" fillId="0" borderId="12" xfId="0" applyFont="1" applyBorder="1" applyAlignment="1">
      <alignment horizontal="distributed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9" fillId="0" borderId="0" xfId="0" applyFont="1" applyAlignment="1">
      <alignment horizontal="left" vertical="top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7" fillId="0" borderId="9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49" fontId="25" fillId="0" borderId="15" xfId="0" applyNumberFormat="1" applyFont="1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25" fillId="0" borderId="15" xfId="0" applyFont="1" applyBorder="1" applyAlignment="1" applyProtection="1">
      <alignment vertical="center"/>
      <protection locked="0"/>
    </xf>
    <xf numFmtId="0" fontId="25" fillId="0" borderId="16" xfId="0" applyFont="1" applyBorder="1" applyAlignment="1" applyProtection="1">
      <alignment vertical="center"/>
      <protection locked="0"/>
    </xf>
    <xf numFmtId="0" fontId="25" fillId="0" borderId="17" xfId="0" applyFont="1" applyBorder="1" applyAlignment="1" applyProtection="1">
      <alignment vertical="center"/>
      <protection locked="0"/>
    </xf>
    <xf numFmtId="49" fontId="25" fillId="0" borderId="16" xfId="0" applyNumberFormat="1" applyFont="1" applyBorder="1" applyAlignment="1" applyProtection="1">
      <alignment vertical="center"/>
      <protection locked="0"/>
    </xf>
    <xf numFmtId="0" fontId="25" fillId="0" borderId="15" xfId="0" applyFont="1" applyBorder="1" applyAlignment="1" applyProtection="1">
      <alignment horizontal="left" vertical="center"/>
      <protection locked="0"/>
    </xf>
    <xf numFmtId="0" fontId="25" fillId="0" borderId="16" xfId="0" applyFont="1" applyBorder="1" applyAlignment="1" applyProtection="1">
      <alignment horizontal="left" vertical="center"/>
      <protection locked="0"/>
    </xf>
    <xf numFmtId="0" fontId="25" fillId="0" borderId="17" xfId="0" applyFont="1" applyBorder="1" applyAlignment="1" applyProtection="1">
      <alignment horizontal="left" vertical="center"/>
      <protection locked="0"/>
    </xf>
    <xf numFmtId="0" fontId="25" fillId="0" borderId="18" xfId="0" applyFont="1" applyBorder="1" applyAlignment="1" applyProtection="1">
      <alignment vertical="center"/>
      <protection locked="0"/>
    </xf>
    <xf numFmtId="0" fontId="25" fillId="0" borderId="19" xfId="0" applyFont="1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25" fillId="0" borderId="15" xfId="0" applyFont="1" applyBorder="1" applyAlignment="1" applyProtection="1">
      <alignment vertical="center" shrinkToFit="1"/>
      <protection locked="0"/>
    </xf>
    <xf numFmtId="176" fontId="25" fillId="0" borderId="15" xfId="0" applyNumberFormat="1" applyFont="1" applyBorder="1" applyAlignment="1" applyProtection="1">
      <alignment horizontal="left" vertical="center" shrinkToFit="1"/>
      <protection locked="0"/>
    </xf>
    <xf numFmtId="176" fontId="25" fillId="0" borderId="16" xfId="0" applyNumberFormat="1" applyFont="1" applyBorder="1" applyAlignment="1" applyProtection="1">
      <alignment horizontal="left" vertical="center" shrinkToFit="1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16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77" fontId="25" fillId="0" borderId="15" xfId="0" applyNumberFormat="1" applyFont="1" applyBorder="1" applyAlignment="1" applyProtection="1">
      <alignment horizontal="left" vertical="center"/>
      <protection locked="0"/>
    </xf>
    <xf numFmtId="177" fontId="25" fillId="0" borderId="16" xfId="0" applyNumberFormat="1" applyFont="1" applyBorder="1" applyAlignment="1" applyProtection="1">
      <alignment horizontal="left" vertical="center"/>
      <protection locked="0"/>
    </xf>
    <xf numFmtId="177" fontId="25" fillId="0" borderId="17" xfId="0" applyNumberFormat="1" applyFont="1" applyBorder="1" applyAlignment="1" applyProtection="1">
      <alignment horizontal="left" vertical="center"/>
      <protection locked="0"/>
    </xf>
    <xf numFmtId="49" fontId="25" fillId="0" borderId="21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25" fillId="0" borderId="0" xfId="0" applyFont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32</xdr:row>
      <xdr:rowOff>66675</xdr:rowOff>
    </xdr:from>
    <xdr:to>
      <xdr:col>28</xdr:col>
      <xdr:colOff>9525</xdr:colOff>
      <xdr:row>34</xdr:row>
      <xdr:rowOff>142875</xdr:rowOff>
    </xdr:to>
    <xdr:cxnSp macro="">
      <xdr:nvCxnSpPr>
        <xdr:cNvPr id="3" name="AutoShape 2">
          <a:extLst>
            <a:ext uri="{FF2B5EF4-FFF2-40B4-BE49-F238E27FC236}">
              <a16:creationId xmlns:a16="http://schemas.microsoft.com/office/drawing/2014/main" id="{7C5CA872-0D9E-40B0-9625-1DB0005CFCA2}"/>
            </a:ext>
          </a:extLst>
        </xdr:cNvPr>
        <xdr:cNvCxnSpPr>
          <a:cxnSpLocks noChangeShapeType="1"/>
        </xdr:cNvCxnSpPr>
      </xdr:nvCxnSpPr>
      <xdr:spPr bwMode="auto">
        <a:xfrm rot="5400000">
          <a:off x="4297363" y="7148512"/>
          <a:ext cx="463550" cy="409575"/>
        </a:xfrm>
        <a:prstGeom prst="bentConnector3">
          <a:avLst>
            <a:gd name="adj1" fmla="val -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miter lim="800000"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25</xdr:col>
      <xdr:colOff>119536</xdr:colOff>
      <xdr:row>17</xdr:row>
      <xdr:rowOff>0</xdr:rowOff>
    </xdr:from>
    <xdr:to>
      <xdr:col>25</xdr:col>
      <xdr:colOff>234522</xdr:colOff>
      <xdr:row>18</xdr:row>
      <xdr:rowOff>100428</xdr:rowOff>
    </xdr:to>
    <xdr:cxnSp macro="">
      <xdr:nvCxnSpPr>
        <xdr:cNvPr id="5" name="AutoShape 1">
          <a:extLst>
            <a:ext uri="{FF2B5EF4-FFF2-40B4-BE49-F238E27FC236}">
              <a16:creationId xmlns:a16="http://schemas.microsoft.com/office/drawing/2014/main" id="{63F885A7-8C67-4595-A9BF-55221759AC90}"/>
            </a:ext>
          </a:extLst>
        </xdr:cNvPr>
        <xdr:cNvCxnSpPr>
          <a:cxnSpLocks noChangeShapeType="1"/>
        </xdr:cNvCxnSpPr>
      </xdr:nvCxnSpPr>
      <xdr:spPr bwMode="auto">
        <a:xfrm rot="16200000" flipV="1">
          <a:off x="5901580" y="3787780"/>
          <a:ext cx="234898" cy="114986"/>
        </a:xfrm>
        <a:prstGeom prst="bentConnector3">
          <a:avLst>
            <a:gd name="adj1" fmla="val 191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miter lim="800000"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32</xdr:col>
      <xdr:colOff>127001</xdr:colOff>
      <xdr:row>17</xdr:row>
      <xdr:rowOff>0</xdr:rowOff>
    </xdr:from>
    <xdr:to>
      <xdr:col>35</xdr:col>
      <xdr:colOff>152607</xdr:colOff>
      <xdr:row>17</xdr:row>
      <xdr:rowOff>97662</xdr:rowOff>
    </xdr:to>
    <xdr:cxnSp macro="">
      <xdr:nvCxnSpPr>
        <xdr:cNvPr id="6" name="AutoShape 3">
          <a:extLst>
            <a:ext uri="{FF2B5EF4-FFF2-40B4-BE49-F238E27FC236}">
              <a16:creationId xmlns:a16="http://schemas.microsoft.com/office/drawing/2014/main" id="{1FAD1897-922C-4E63-9655-EA15F4680AC2}"/>
            </a:ext>
          </a:extLst>
        </xdr:cNvPr>
        <xdr:cNvCxnSpPr>
          <a:cxnSpLocks noChangeShapeType="1"/>
        </xdr:cNvCxnSpPr>
      </xdr:nvCxnSpPr>
      <xdr:spPr bwMode="auto">
        <a:xfrm rot="10800000">
          <a:off x="7694707" y="3727824"/>
          <a:ext cx="765194" cy="97662"/>
        </a:xfrm>
        <a:prstGeom prst="bentConnector3">
          <a:avLst>
            <a:gd name="adj1" fmla="val 9970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miter lim="800000"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79380</xdr:colOff>
      <xdr:row>11</xdr:row>
      <xdr:rowOff>0</xdr:rowOff>
    </xdr:from>
    <xdr:to>
      <xdr:col>6</xdr:col>
      <xdr:colOff>40484</xdr:colOff>
      <xdr:row>11</xdr:row>
      <xdr:rowOff>195676</xdr:rowOff>
    </xdr:to>
    <xdr:cxnSp macro="">
      <xdr:nvCxnSpPr>
        <xdr:cNvPr id="10" name="AutoShape 1">
          <a:extLst>
            <a:ext uri="{FF2B5EF4-FFF2-40B4-BE49-F238E27FC236}">
              <a16:creationId xmlns:a16="http://schemas.microsoft.com/office/drawing/2014/main" id="{84B36152-D56F-4F4D-9B98-8B7D6B74CD65}"/>
            </a:ext>
          </a:extLst>
        </xdr:cNvPr>
        <xdr:cNvCxnSpPr>
          <a:cxnSpLocks noChangeShapeType="1"/>
        </xdr:cNvCxnSpPr>
      </xdr:nvCxnSpPr>
      <xdr:spPr bwMode="auto">
        <a:xfrm rot="16200000" flipV="1">
          <a:off x="1109063" y="2550130"/>
          <a:ext cx="195676" cy="127792"/>
        </a:xfrm>
        <a:prstGeom prst="bentConnector3">
          <a:avLst>
            <a:gd name="adj1" fmla="val 238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miter lim="800000"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32</xdr:row>
      <xdr:rowOff>66675</xdr:rowOff>
    </xdr:from>
    <xdr:to>
      <xdr:col>28</xdr:col>
      <xdr:colOff>9525</xdr:colOff>
      <xdr:row>34</xdr:row>
      <xdr:rowOff>142875</xdr:rowOff>
    </xdr:to>
    <xdr:cxnSp macro="">
      <xdr:nvCxnSpPr>
        <xdr:cNvPr id="2" name="AutoShape 2">
          <a:extLst>
            <a:ext uri="{FF2B5EF4-FFF2-40B4-BE49-F238E27FC236}">
              <a16:creationId xmlns:a16="http://schemas.microsoft.com/office/drawing/2014/main" id="{AB6A3261-ACA5-42B9-B65B-16A42ACB959D}"/>
            </a:ext>
          </a:extLst>
        </xdr:cNvPr>
        <xdr:cNvCxnSpPr>
          <a:cxnSpLocks noChangeShapeType="1"/>
        </xdr:cNvCxnSpPr>
      </xdr:nvCxnSpPr>
      <xdr:spPr bwMode="auto">
        <a:xfrm rot="5400000">
          <a:off x="4376738" y="5538787"/>
          <a:ext cx="419100" cy="447675"/>
        </a:xfrm>
        <a:prstGeom prst="bentConnector3">
          <a:avLst>
            <a:gd name="adj1" fmla="val -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miter lim="800000"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25</xdr:col>
      <xdr:colOff>119536</xdr:colOff>
      <xdr:row>17</xdr:row>
      <xdr:rowOff>0</xdr:rowOff>
    </xdr:from>
    <xdr:to>
      <xdr:col>25</xdr:col>
      <xdr:colOff>234522</xdr:colOff>
      <xdr:row>18</xdr:row>
      <xdr:rowOff>100428</xdr:rowOff>
    </xdr:to>
    <xdr:cxnSp macro="">
      <xdr:nvCxnSpPr>
        <xdr:cNvPr id="3" name="AutoShape 1">
          <a:extLst>
            <a:ext uri="{FF2B5EF4-FFF2-40B4-BE49-F238E27FC236}">
              <a16:creationId xmlns:a16="http://schemas.microsoft.com/office/drawing/2014/main" id="{A3D762EA-5DD9-4E6C-B2B0-C1FC97A71DD5}"/>
            </a:ext>
          </a:extLst>
        </xdr:cNvPr>
        <xdr:cNvCxnSpPr>
          <a:cxnSpLocks noChangeShapeType="1"/>
        </xdr:cNvCxnSpPr>
      </xdr:nvCxnSpPr>
      <xdr:spPr bwMode="auto">
        <a:xfrm rot="16200000" flipV="1">
          <a:off x="4294003" y="3026433"/>
          <a:ext cx="271878" cy="48311"/>
        </a:xfrm>
        <a:prstGeom prst="bentConnector3">
          <a:avLst>
            <a:gd name="adj1" fmla="val 191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miter lim="800000"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32</xdr:col>
      <xdr:colOff>127001</xdr:colOff>
      <xdr:row>17</xdr:row>
      <xdr:rowOff>0</xdr:rowOff>
    </xdr:from>
    <xdr:to>
      <xdr:col>35</xdr:col>
      <xdr:colOff>152607</xdr:colOff>
      <xdr:row>17</xdr:row>
      <xdr:rowOff>97662</xdr:rowOff>
    </xdr:to>
    <xdr:cxnSp macro="">
      <xdr:nvCxnSpPr>
        <xdr:cNvPr id="4" name="AutoShape 3">
          <a:extLst>
            <a:ext uri="{FF2B5EF4-FFF2-40B4-BE49-F238E27FC236}">
              <a16:creationId xmlns:a16="http://schemas.microsoft.com/office/drawing/2014/main" id="{96086418-944D-4BAF-9134-6806B3BDDD6E}"/>
            </a:ext>
          </a:extLst>
        </xdr:cNvPr>
        <xdr:cNvCxnSpPr>
          <a:cxnSpLocks noChangeShapeType="1"/>
        </xdr:cNvCxnSpPr>
      </xdr:nvCxnSpPr>
      <xdr:spPr bwMode="auto">
        <a:xfrm rot="10800000">
          <a:off x="5613401" y="2914650"/>
          <a:ext cx="539956" cy="97662"/>
        </a:xfrm>
        <a:prstGeom prst="bentConnector3">
          <a:avLst>
            <a:gd name="adj1" fmla="val 9970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miter lim="800000"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79380</xdr:colOff>
      <xdr:row>11</xdr:row>
      <xdr:rowOff>0</xdr:rowOff>
    </xdr:from>
    <xdr:to>
      <xdr:col>6</xdr:col>
      <xdr:colOff>40484</xdr:colOff>
      <xdr:row>11</xdr:row>
      <xdr:rowOff>195676</xdr:rowOff>
    </xdr:to>
    <xdr:cxnSp macro="">
      <xdr:nvCxnSpPr>
        <xdr:cNvPr id="5" name="AutoShape 1">
          <a:extLst>
            <a:ext uri="{FF2B5EF4-FFF2-40B4-BE49-F238E27FC236}">
              <a16:creationId xmlns:a16="http://schemas.microsoft.com/office/drawing/2014/main" id="{D1ACA69B-9DCA-4A54-A431-3C4F245C808A}"/>
            </a:ext>
          </a:extLst>
        </xdr:cNvPr>
        <xdr:cNvCxnSpPr>
          <a:cxnSpLocks noChangeShapeType="1"/>
        </xdr:cNvCxnSpPr>
      </xdr:nvCxnSpPr>
      <xdr:spPr bwMode="auto">
        <a:xfrm rot="16200000" flipV="1">
          <a:off x="919356" y="1903224"/>
          <a:ext cx="167101" cy="132554"/>
        </a:xfrm>
        <a:prstGeom prst="bentConnector3">
          <a:avLst>
            <a:gd name="adj1" fmla="val 238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miter lim="800000"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-NT2023\profiles\&#65288;%5eo&#65342;)&#36039;&#26684;&#31649;&#29702;&#35506;&#20491;&#20154;&#12405;&#12361;&#12427;&#12384;\&#20837;&#21147;&#29992;&#32025;\&#9661;&#36039;&#26684;&#21462;&#24471;&#38306;&#36899;&#965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"/>
      <sheetName val="X表"/>
      <sheetName val="Y表"/>
      <sheetName val="Y裏"/>
      <sheetName val="内部Ｙ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60220-C806-41E0-ABAD-162BF2354273}">
  <dimension ref="A1:BO87"/>
  <sheetViews>
    <sheetView showGridLines="0" showRowColHeaders="0" tabSelected="1" topLeftCell="A53" zoomScale="110" zoomScaleNormal="110" zoomScaleSheetLayoutView="110" workbookViewId="0">
      <selection activeCell="B55" sqref="B55"/>
    </sheetView>
  </sheetViews>
  <sheetFormatPr defaultColWidth="2.25" defaultRowHeight="18" customHeight="1" x14ac:dyDescent="0.15"/>
  <cols>
    <col min="1" max="45" width="2.25" style="1" customWidth="1"/>
    <col min="46" max="16384" width="2.25" style="1"/>
  </cols>
  <sheetData>
    <row r="1" spans="1:45" ht="18" customHeight="1" x14ac:dyDescent="0.15">
      <c r="A1" s="65" t="s">
        <v>0</v>
      </c>
      <c r="B1" s="65"/>
      <c r="C1" s="65"/>
      <c r="D1" s="65"/>
    </row>
    <row r="2" spans="1:45" ht="36" customHeight="1" x14ac:dyDescent="0.1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</row>
    <row r="3" spans="1:45" s="2" customFormat="1" ht="12" customHeight="1" x14ac:dyDescent="0.15">
      <c r="AG3" s="67" t="str">
        <f>IF(N58="","令和　　年　　月　　日",N58)</f>
        <v>令和　　年　　月　　日</v>
      </c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</row>
    <row r="4" spans="1:45" ht="12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</row>
    <row r="5" spans="1:45" ht="13.5" customHeight="1" x14ac:dyDescent="0.15">
      <c r="A5" s="69" t="s">
        <v>2</v>
      </c>
      <c r="B5" s="69"/>
      <c r="C5" s="69"/>
      <c r="D5" s="69"/>
      <c r="E5" s="69"/>
      <c r="F5" s="70" t="s">
        <v>3</v>
      </c>
      <c r="G5" s="71" t="s">
        <v>4</v>
      </c>
      <c r="H5" s="71"/>
      <c r="I5" s="71"/>
      <c r="J5" s="71"/>
      <c r="K5" s="71"/>
      <c r="L5" s="72" t="s">
        <v>5</v>
      </c>
      <c r="M5" s="72"/>
      <c r="N5" s="72"/>
      <c r="O5" s="72"/>
      <c r="P5" s="72"/>
      <c r="Q5" s="72"/>
      <c r="R5" s="72"/>
      <c r="S5" s="72"/>
      <c r="T5" s="72"/>
      <c r="U5" s="2"/>
      <c r="V5" s="2"/>
      <c r="W5" s="2"/>
      <c r="X5" s="70" t="s">
        <v>6</v>
      </c>
      <c r="Y5" s="70"/>
      <c r="Z5" s="70"/>
      <c r="AA5" s="70"/>
      <c r="AB5" s="70"/>
      <c r="AC5" s="70"/>
      <c r="AD5" s="73" t="s">
        <v>84</v>
      </c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5"/>
    </row>
    <row r="6" spans="1:45" ht="15" customHeight="1" x14ac:dyDescent="0.15">
      <c r="A6" s="69"/>
      <c r="B6" s="69"/>
      <c r="C6" s="69"/>
      <c r="D6" s="69"/>
      <c r="E6" s="69"/>
      <c r="F6" s="70"/>
      <c r="G6" s="71" t="s">
        <v>7</v>
      </c>
      <c r="H6" s="71"/>
      <c r="I6" s="71" t="s">
        <v>8</v>
      </c>
      <c r="J6" s="71"/>
      <c r="K6" s="71"/>
      <c r="L6" s="77" t="s">
        <v>9</v>
      </c>
      <c r="M6" s="77"/>
      <c r="N6" s="77"/>
      <c r="O6" s="77"/>
      <c r="P6" s="77"/>
      <c r="Q6" s="77"/>
      <c r="R6" s="77"/>
      <c r="S6" s="77"/>
      <c r="T6" s="77"/>
      <c r="U6" s="2"/>
      <c r="V6" s="2"/>
      <c r="W6" s="2"/>
      <c r="X6" s="70"/>
      <c r="Y6" s="70"/>
      <c r="Z6" s="70"/>
      <c r="AA6" s="70"/>
      <c r="AB6" s="70"/>
      <c r="AC6" s="70"/>
      <c r="AD6" s="73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5"/>
    </row>
    <row r="7" spans="1:45" ht="15" customHeight="1" x14ac:dyDescent="0.15">
      <c r="A7" s="69"/>
      <c r="B7" s="69"/>
      <c r="C7" s="69"/>
      <c r="D7" s="69"/>
      <c r="E7" s="69"/>
      <c r="F7" s="26">
        <v>1</v>
      </c>
      <c r="G7" s="26">
        <v>2</v>
      </c>
      <c r="H7" s="26">
        <v>3</v>
      </c>
      <c r="I7" s="26">
        <v>4</v>
      </c>
      <c r="J7" s="26">
        <v>5</v>
      </c>
      <c r="K7" s="26">
        <v>6</v>
      </c>
      <c r="L7" s="26">
        <v>7</v>
      </c>
      <c r="M7" s="26">
        <v>8</v>
      </c>
      <c r="N7" s="26">
        <v>9</v>
      </c>
      <c r="O7" s="26">
        <v>10</v>
      </c>
      <c r="P7" s="26">
        <v>11</v>
      </c>
      <c r="Q7" s="26">
        <v>12</v>
      </c>
      <c r="R7" s="26">
        <v>13</v>
      </c>
      <c r="S7" s="26">
        <v>14</v>
      </c>
      <c r="T7" s="26">
        <v>15</v>
      </c>
      <c r="U7" s="2"/>
      <c r="V7" s="2"/>
      <c r="W7" s="2"/>
      <c r="X7" s="70" t="s">
        <v>10</v>
      </c>
      <c r="Y7" s="70"/>
      <c r="Z7" s="70"/>
      <c r="AA7" s="70"/>
      <c r="AB7" s="70"/>
      <c r="AC7" s="70"/>
      <c r="AD7" s="73" t="s">
        <v>85</v>
      </c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5"/>
    </row>
    <row r="8" spans="1:45" ht="24.75" customHeight="1" x14ac:dyDescent="0.15">
      <c r="A8" s="69"/>
      <c r="B8" s="69"/>
      <c r="C8" s="69"/>
      <c r="D8" s="69"/>
      <c r="E8" s="69"/>
      <c r="F8" s="3" t="s">
        <v>11</v>
      </c>
      <c r="G8" s="4" t="str">
        <f>MID($N$59,1,1)</f>
        <v>0</v>
      </c>
      <c r="H8" s="4" t="str">
        <f>MID($N$59,2,1)</f>
        <v>7</v>
      </c>
      <c r="I8" s="4" t="str">
        <f>MID($N$59,3,1)</f>
        <v>5</v>
      </c>
      <c r="J8" s="4" t="str">
        <f>MID($N$59,4,1)</f>
        <v>6</v>
      </c>
      <c r="K8" s="4" t="str">
        <f>MID($N$59,5,1)</f>
        <v>6</v>
      </c>
      <c r="L8" s="4" t="str">
        <f>MID($N$60,1,1)</f>
        <v/>
      </c>
      <c r="M8" s="4" t="str">
        <f>MID($N$60,2,1)</f>
        <v/>
      </c>
      <c r="N8" s="4" t="str">
        <f t="shared" ref="N8" si="0">MID($N$60,3,1)</f>
        <v/>
      </c>
      <c r="O8" s="4" t="str">
        <f>MID($N$60,4,1)</f>
        <v/>
      </c>
      <c r="P8" s="4" t="str">
        <f>MID($N$60,5,1)</f>
        <v/>
      </c>
      <c r="Q8" s="4" t="str">
        <f>MID($N$60,6,1)</f>
        <v/>
      </c>
      <c r="R8" s="4" t="str">
        <f>MID($N$60,7,1)</f>
        <v/>
      </c>
      <c r="S8" s="4" t="str">
        <f>MID($N$60,8,1)</f>
        <v/>
      </c>
      <c r="T8" s="4" t="str">
        <f>MID($N$60,9,1)</f>
        <v/>
      </c>
      <c r="U8" s="2"/>
      <c r="V8" s="2"/>
      <c r="W8" s="2"/>
      <c r="X8" s="70"/>
      <c r="Y8" s="70"/>
      <c r="Z8" s="70"/>
      <c r="AA8" s="70"/>
      <c r="AB8" s="70"/>
      <c r="AC8" s="70"/>
      <c r="AD8" s="73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5"/>
    </row>
    <row r="9" spans="1:45" ht="11.1" customHeight="1" x14ac:dyDescent="0.15">
      <c r="A9" s="5"/>
      <c r="B9" s="5"/>
      <c r="C9" s="5"/>
      <c r="D9" s="5"/>
      <c r="E9" s="5"/>
      <c r="F9" s="6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2"/>
      <c r="V9" s="2"/>
      <c r="W9" s="2"/>
      <c r="X9" s="2"/>
      <c r="Y9" s="2"/>
      <c r="Z9" s="2"/>
      <c r="AA9" s="2"/>
      <c r="AB9" s="2"/>
      <c r="AC9" s="2"/>
    </row>
    <row r="10" spans="1:45" ht="25.5" customHeight="1" x14ac:dyDescent="0.15">
      <c r="A10" s="78" t="s">
        <v>12</v>
      </c>
      <c r="B10" s="79"/>
      <c r="C10" s="79"/>
      <c r="D10" s="79"/>
      <c r="E10" s="80"/>
      <c r="F10" s="26" t="s">
        <v>13</v>
      </c>
      <c r="G10" s="84" t="s">
        <v>14</v>
      </c>
      <c r="H10" s="84"/>
      <c r="I10" s="84" t="s">
        <v>15</v>
      </c>
      <c r="J10" s="84"/>
      <c r="K10" s="84" t="s">
        <v>16</v>
      </c>
      <c r="L10" s="84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157" t="s">
        <v>81</v>
      </c>
      <c r="AE10" s="158"/>
      <c r="AF10" s="158"/>
      <c r="AG10" s="158"/>
      <c r="AH10" s="158"/>
      <c r="AI10" s="158"/>
      <c r="AJ10" s="158"/>
      <c r="AK10" s="158"/>
      <c r="AL10" s="158"/>
      <c r="AM10" s="158"/>
      <c r="AN10" s="158"/>
      <c r="AO10" s="158"/>
      <c r="AP10" s="158"/>
      <c r="AQ10" s="159"/>
    </row>
    <row r="11" spans="1:45" ht="15" customHeight="1" x14ac:dyDescent="0.15">
      <c r="A11" s="81"/>
      <c r="B11" s="82"/>
      <c r="C11" s="82"/>
      <c r="D11" s="82"/>
      <c r="E11" s="83"/>
      <c r="F11" s="4" t="str">
        <f>MID($N$61,1,1)</f>
        <v/>
      </c>
      <c r="G11" s="4" t="str">
        <f>MID($N$61,2,1)</f>
        <v/>
      </c>
      <c r="H11" s="4" t="str">
        <f>MID($N$61,3,1)</f>
        <v/>
      </c>
      <c r="I11" s="4" t="str">
        <f>MID($N$61,4,1)</f>
        <v/>
      </c>
      <c r="J11" s="4" t="str">
        <f>MID($N$61,5,1)</f>
        <v/>
      </c>
      <c r="K11" s="4" t="str">
        <f>MID($N$61,6,1)</f>
        <v/>
      </c>
      <c r="L11" s="4" t="str">
        <f>MID($N$61,7,1)</f>
        <v/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28"/>
      <c r="AD11" s="76" t="s">
        <v>56</v>
      </c>
      <c r="AE11" s="76"/>
      <c r="AF11" s="26">
        <v>64</v>
      </c>
      <c r="AG11" s="26">
        <v>65</v>
      </c>
      <c r="AH11" s="26">
        <v>66</v>
      </c>
      <c r="AI11" s="26">
        <v>67</v>
      </c>
      <c r="AJ11" s="26">
        <v>68</v>
      </c>
      <c r="AK11" s="26">
        <v>69</v>
      </c>
      <c r="AL11" s="26">
        <v>70</v>
      </c>
      <c r="AM11" s="26">
        <v>71</v>
      </c>
      <c r="AN11" s="26">
        <v>72</v>
      </c>
      <c r="AO11" s="26">
        <v>73</v>
      </c>
      <c r="AP11" s="26">
        <v>74</v>
      </c>
      <c r="AQ11" s="26">
        <v>75</v>
      </c>
    </row>
    <row r="12" spans="1:45" ht="24.6" customHeight="1" x14ac:dyDescent="0.15">
      <c r="A12" s="5"/>
      <c r="B12" s="5"/>
      <c r="C12" s="5"/>
      <c r="D12" s="5"/>
      <c r="E12" s="5"/>
      <c r="F12" s="7"/>
      <c r="G12" s="85" t="s">
        <v>82</v>
      </c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29"/>
      <c r="AD12" s="76"/>
      <c r="AE12" s="76"/>
      <c r="AF12" s="54" t="str">
        <f>MID($N$74,1,1)</f>
        <v/>
      </c>
      <c r="AG12" s="54" t="str">
        <f>MID($N$74,2,1)</f>
        <v/>
      </c>
      <c r="AH12" s="54" t="str">
        <f>MID($N$74,3,1)</f>
        <v/>
      </c>
      <c r="AI12" s="54" t="str">
        <f>MID($N$74,4,1)</f>
        <v/>
      </c>
      <c r="AJ12" s="54" t="str">
        <f>MID($N$74,5,1)</f>
        <v/>
      </c>
      <c r="AK12" s="54" t="str">
        <f>MID($N$74,6,1)</f>
        <v/>
      </c>
      <c r="AL12" s="54" t="str">
        <f>MID($N$74,7,1)</f>
        <v/>
      </c>
      <c r="AM12" s="54" t="str">
        <f>MID($N$74,8,1)</f>
        <v/>
      </c>
      <c r="AN12" s="54" t="str">
        <f>MID($N$74,9,1)</f>
        <v/>
      </c>
      <c r="AO12" s="54" t="str">
        <f>MID($N$74,10,1)</f>
        <v/>
      </c>
      <c r="AP12" s="54" t="str">
        <f>MID($N$74,11,1)</f>
        <v/>
      </c>
      <c r="AQ12" s="54" t="str">
        <f>MID($N$74,12,1)</f>
        <v/>
      </c>
    </row>
    <row r="13" spans="1:45" ht="11.45" customHeight="1" x14ac:dyDescent="0.15">
      <c r="A13" s="30"/>
      <c r="B13" s="30"/>
      <c r="C13" s="30"/>
      <c r="D13" s="30"/>
      <c r="E13" s="30"/>
      <c r="F13" s="2"/>
      <c r="G13" s="2"/>
      <c r="H13" s="2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52"/>
      <c r="AK13" s="52"/>
      <c r="AL13" s="52"/>
      <c r="AM13" s="52"/>
      <c r="AN13" s="52"/>
      <c r="AO13" s="52"/>
      <c r="AP13" s="52"/>
      <c r="AQ13" s="52"/>
    </row>
    <row r="14" spans="1:45" ht="12.75" customHeight="1" x14ac:dyDescent="0.15">
      <c r="A14" s="99" t="s">
        <v>17</v>
      </c>
      <c r="B14" s="100"/>
      <c r="C14" s="101"/>
      <c r="D14" s="71" t="s">
        <v>18</v>
      </c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 t="s">
        <v>19</v>
      </c>
      <c r="AA14" s="71"/>
      <c r="AB14" s="71"/>
      <c r="AC14" s="71"/>
      <c r="AD14" s="71"/>
      <c r="AE14" s="71"/>
      <c r="AF14" s="71"/>
      <c r="AG14" s="70" t="s">
        <v>20</v>
      </c>
      <c r="AH14" s="84" t="s">
        <v>21</v>
      </c>
      <c r="AI14" s="84"/>
      <c r="AJ14" s="84"/>
      <c r="AK14" s="84"/>
      <c r="AL14" s="84"/>
      <c r="AM14" s="84"/>
      <c r="AN14" s="84"/>
      <c r="AO14" s="84"/>
      <c r="AP14" s="84"/>
      <c r="AQ14" s="84"/>
    </row>
    <row r="15" spans="1:45" ht="12.75" customHeight="1" x14ac:dyDescent="0.15">
      <c r="A15" s="102"/>
      <c r="B15" s="103"/>
      <c r="C15" s="104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26" t="s">
        <v>22</v>
      </c>
      <c r="AA15" s="84" t="s">
        <v>23</v>
      </c>
      <c r="AB15" s="84"/>
      <c r="AC15" s="84" t="s">
        <v>24</v>
      </c>
      <c r="AD15" s="84"/>
      <c r="AE15" s="84" t="s">
        <v>25</v>
      </c>
      <c r="AF15" s="84"/>
      <c r="AG15" s="70"/>
      <c r="AH15" s="84"/>
      <c r="AI15" s="84"/>
      <c r="AJ15" s="84"/>
      <c r="AK15" s="84"/>
      <c r="AL15" s="84"/>
      <c r="AM15" s="84"/>
      <c r="AN15" s="84"/>
      <c r="AO15" s="84"/>
      <c r="AP15" s="84"/>
      <c r="AQ15" s="84"/>
    </row>
    <row r="16" spans="1:45" ht="15" customHeight="1" x14ac:dyDescent="0.15">
      <c r="A16" s="102"/>
      <c r="B16" s="103"/>
      <c r="C16" s="104"/>
      <c r="D16" s="76" t="s">
        <v>26</v>
      </c>
      <c r="E16" s="76"/>
      <c r="F16" s="26">
        <v>19</v>
      </c>
      <c r="G16" s="26">
        <v>20</v>
      </c>
      <c r="H16" s="26">
        <v>21</v>
      </c>
      <c r="I16" s="26">
        <v>22</v>
      </c>
      <c r="J16" s="26">
        <v>23</v>
      </c>
      <c r="K16" s="26">
        <v>24</v>
      </c>
      <c r="L16" s="26">
        <v>25</v>
      </c>
      <c r="M16" s="26">
        <v>26</v>
      </c>
      <c r="N16" s="26">
        <v>27</v>
      </c>
      <c r="O16" s="26">
        <v>28</v>
      </c>
      <c r="P16" s="26">
        <v>29</v>
      </c>
      <c r="Q16" s="26">
        <v>30</v>
      </c>
      <c r="R16" s="26">
        <v>31</v>
      </c>
      <c r="S16" s="26">
        <v>32</v>
      </c>
      <c r="T16" s="26">
        <v>33</v>
      </c>
      <c r="U16" s="26">
        <v>34</v>
      </c>
      <c r="V16" s="26">
        <v>35</v>
      </c>
      <c r="W16" s="26">
        <v>36</v>
      </c>
      <c r="X16" s="26">
        <v>37</v>
      </c>
      <c r="Y16" s="26">
        <v>38</v>
      </c>
      <c r="Z16" s="26">
        <v>39</v>
      </c>
      <c r="AA16" s="26">
        <v>40</v>
      </c>
      <c r="AB16" s="26">
        <v>41</v>
      </c>
      <c r="AC16" s="26">
        <v>42</v>
      </c>
      <c r="AD16" s="26">
        <v>43</v>
      </c>
      <c r="AE16" s="26">
        <v>44</v>
      </c>
      <c r="AF16" s="26">
        <v>45</v>
      </c>
      <c r="AG16" s="26">
        <v>46</v>
      </c>
      <c r="AH16" s="26">
        <v>47</v>
      </c>
      <c r="AI16" s="26">
        <v>48</v>
      </c>
      <c r="AJ16" s="26">
        <v>49</v>
      </c>
      <c r="AK16" s="26">
        <v>50</v>
      </c>
      <c r="AL16" s="26">
        <v>51</v>
      </c>
      <c r="AM16" s="26">
        <v>52</v>
      </c>
      <c r="AN16" s="26">
        <v>53</v>
      </c>
      <c r="AO16" s="26">
        <v>54</v>
      </c>
      <c r="AP16" s="26">
        <v>55</v>
      </c>
      <c r="AQ16" s="26">
        <v>56</v>
      </c>
    </row>
    <row r="17" spans="1:45" ht="24.75" customHeight="1" x14ac:dyDescent="0.15">
      <c r="A17" s="102"/>
      <c r="B17" s="103"/>
      <c r="C17" s="104"/>
      <c r="D17" s="76"/>
      <c r="E17" s="76"/>
      <c r="F17" s="4" t="str">
        <f>MID($N$62,1,1)</f>
        <v/>
      </c>
      <c r="G17" s="4" t="str">
        <f>MID($N$62,2,1)</f>
        <v/>
      </c>
      <c r="H17" s="4" t="str">
        <f>MID($N$62,3,1)</f>
        <v/>
      </c>
      <c r="I17" s="4" t="str">
        <f>MID($N$62,4,1)</f>
        <v/>
      </c>
      <c r="J17" s="4" t="str">
        <f>MID($N$62,5,1)</f>
        <v/>
      </c>
      <c r="K17" s="4" t="str">
        <f>MID($N$62,6,1)</f>
        <v/>
      </c>
      <c r="L17" s="4" t="str">
        <f>MID($N$62,7,1)</f>
        <v/>
      </c>
      <c r="M17" s="4" t="str">
        <f>MID($N$62,8,1)</f>
        <v/>
      </c>
      <c r="N17" s="4" t="str">
        <f>MID($N$62,9,1)</f>
        <v/>
      </c>
      <c r="O17" s="4" t="str">
        <f>MID($N$62,10,1)</f>
        <v/>
      </c>
      <c r="P17" s="4" t="str">
        <f>MID($N$62,11,1)</f>
        <v/>
      </c>
      <c r="Q17" s="4" t="str">
        <f>MID($N$62,12,1)</f>
        <v/>
      </c>
      <c r="R17" s="4" t="str">
        <f>MID($N$62,13,1)</f>
        <v/>
      </c>
      <c r="S17" s="4" t="str">
        <f>MID($N$62,14,1)</f>
        <v/>
      </c>
      <c r="T17" s="4" t="str">
        <f>MID($N$62,15,1)</f>
        <v/>
      </c>
      <c r="U17" s="4" t="str">
        <f>MID($N$62,16,1)</f>
        <v/>
      </c>
      <c r="V17" s="4" t="str">
        <f>MID($N$62,17,1)</f>
        <v/>
      </c>
      <c r="W17" s="4" t="str">
        <f>MID($N$62,18,1)</f>
        <v/>
      </c>
      <c r="X17" s="4" t="str">
        <f>MID($N$62,19,1)</f>
        <v/>
      </c>
      <c r="Y17" s="4" t="str">
        <f>MID($N$62,20,1)</f>
        <v/>
      </c>
      <c r="Z17" s="4" t="str">
        <f>MID($N$64,1,1)</f>
        <v/>
      </c>
      <c r="AA17" s="4" t="str">
        <f>MID($N$64,2,1)</f>
        <v/>
      </c>
      <c r="AB17" s="4" t="str">
        <f>MID($N$64,3,1)</f>
        <v/>
      </c>
      <c r="AC17" s="4" t="str">
        <f>MID($N$64,4,1)</f>
        <v/>
      </c>
      <c r="AD17" s="4" t="str">
        <f>MID($N$64,5,1)</f>
        <v/>
      </c>
      <c r="AE17" s="4" t="str">
        <f>MID($N$64,6,1)</f>
        <v/>
      </c>
      <c r="AF17" s="4" t="str">
        <f>MID($N$64,7,1)</f>
        <v/>
      </c>
      <c r="AG17" s="4" t="str">
        <f>MID($N$65,1,1)</f>
        <v/>
      </c>
      <c r="AH17" s="8" t="str">
        <f>MID($N$66,1,1)</f>
        <v/>
      </c>
      <c r="AI17" s="8" t="str">
        <f>MID($N$66,2,1)</f>
        <v/>
      </c>
      <c r="AJ17" s="8" t="str">
        <f>MID($N$66,3,1)</f>
        <v/>
      </c>
      <c r="AK17" s="8" t="str">
        <f>MID($N$66,4,1)</f>
        <v/>
      </c>
      <c r="AL17" s="8" t="str">
        <f>MID($N$66,5,1)</f>
        <v/>
      </c>
      <c r="AM17" s="8" t="str">
        <f>MID($N$66,6,1)</f>
        <v/>
      </c>
      <c r="AN17" s="8" t="str">
        <f>MID($N$66,7,1)</f>
        <v/>
      </c>
      <c r="AO17" s="4" t="str">
        <f>MID($N$66,8,1)</f>
        <v/>
      </c>
      <c r="AP17" s="4" t="str">
        <f>MID($N$66,9,1)</f>
        <v/>
      </c>
      <c r="AQ17" s="4" t="str">
        <f>MID($N$66,10,1)</f>
        <v/>
      </c>
    </row>
    <row r="18" spans="1:45" ht="10.5" customHeight="1" x14ac:dyDescent="0.15">
      <c r="A18" s="102"/>
      <c r="B18" s="103"/>
      <c r="C18" s="104"/>
      <c r="D18" s="92" t="s">
        <v>27</v>
      </c>
      <c r="E18" s="93"/>
      <c r="F18" s="92" t="s">
        <v>28</v>
      </c>
      <c r="G18" s="96"/>
      <c r="H18" s="9"/>
      <c r="I18" s="9"/>
      <c r="J18" s="9"/>
      <c r="K18" s="9"/>
      <c r="L18" s="9"/>
      <c r="M18" s="9"/>
      <c r="N18" s="9"/>
      <c r="O18" s="96" t="s">
        <v>29</v>
      </c>
      <c r="P18" s="96"/>
      <c r="Q18" s="96"/>
      <c r="R18" s="9"/>
      <c r="S18" s="9"/>
      <c r="T18" s="9"/>
      <c r="U18" s="9"/>
      <c r="V18" s="9"/>
      <c r="W18" s="9"/>
      <c r="X18" s="9"/>
      <c r="Y18" s="10"/>
      <c r="AK18" s="85" t="s">
        <v>80</v>
      </c>
      <c r="AL18" s="85"/>
      <c r="AM18" s="85"/>
      <c r="AN18" s="85"/>
      <c r="AO18" s="85"/>
      <c r="AP18" s="85"/>
      <c r="AQ18" s="85"/>
      <c r="AR18" s="85"/>
      <c r="AS18" s="85"/>
    </row>
    <row r="19" spans="1:45" ht="19.5" customHeight="1" x14ac:dyDescent="0.15">
      <c r="A19" s="105"/>
      <c r="B19" s="106"/>
      <c r="C19" s="107"/>
      <c r="D19" s="94"/>
      <c r="E19" s="95"/>
      <c r="F19" s="11"/>
      <c r="G19" s="97" t="str">
        <f>IF(N63="","",N63)</f>
        <v/>
      </c>
      <c r="H19" s="97">
        <f>[1]入力!$E$9</f>
        <v>0</v>
      </c>
      <c r="I19" s="97">
        <f>[1]入力!$E$9</f>
        <v>0</v>
      </c>
      <c r="J19" s="97">
        <f>[1]入力!$E$9</f>
        <v>0</v>
      </c>
      <c r="K19" s="97">
        <f>[1]入力!$E$9</f>
        <v>0</v>
      </c>
      <c r="L19" s="97">
        <f>[1]入力!$E$9</f>
        <v>0</v>
      </c>
      <c r="M19" s="97">
        <f>[1]入力!$E$9</f>
        <v>0</v>
      </c>
      <c r="N19" s="97">
        <f>[1]入力!$E$9</f>
        <v>0</v>
      </c>
      <c r="O19" s="97"/>
      <c r="P19" s="12"/>
      <c r="Q19" s="97" t="str">
        <f>IF(T63="","",T63)</f>
        <v/>
      </c>
      <c r="R19" s="97">
        <f>[1]入力!$H$9</f>
        <v>0</v>
      </c>
      <c r="S19" s="97">
        <f>[1]入力!$H$9</f>
        <v>0</v>
      </c>
      <c r="T19" s="97">
        <f>[1]入力!$H$9</f>
        <v>0</v>
      </c>
      <c r="U19" s="97">
        <f>[1]入力!$H$9</f>
        <v>0</v>
      </c>
      <c r="V19" s="97">
        <f>[1]入力!$H$9</f>
        <v>0</v>
      </c>
      <c r="W19" s="97">
        <f>[1]入力!$H$9</f>
        <v>0</v>
      </c>
      <c r="X19" s="97">
        <f>[1]入力!$H$9</f>
        <v>0</v>
      </c>
      <c r="Y19" s="98">
        <f>[1]入力!$H$9</f>
        <v>0</v>
      </c>
      <c r="AA19" s="156" t="s">
        <v>55</v>
      </c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</row>
    <row r="20" spans="1:45" ht="15" customHeight="1" x14ac:dyDescent="0.15">
      <c r="A20" s="99" t="s">
        <v>30</v>
      </c>
      <c r="B20" s="100"/>
      <c r="C20" s="101"/>
      <c r="D20" s="76" t="s">
        <v>31</v>
      </c>
      <c r="E20" s="76"/>
      <c r="F20" s="26">
        <v>19</v>
      </c>
      <c r="G20" s="26">
        <v>20</v>
      </c>
      <c r="H20" s="26">
        <v>21</v>
      </c>
      <c r="I20" s="26"/>
      <c r="J20" s="26">
        <v>22</v>
      </c>
      <c r="K20" s="26">
        <v>23</v>
      </c>
      <c r="L20" s="26">
        <v>24</v>
      </c>
      <c r="M20" s="26">
        <v>25</v>
      </c>
      <c r="N20" s="26">
        <v>26</v>
      </c>
      <c r="O20" s="26">
        <v>27</v>
      </c>
      <c r="P20" s="26">
        <v>28</v>
      </c>
      <c r="Q20" s="26">
        <v>29</v>
      </c>
      <c r="R20" s="26">
        <v>30</v>
      </c>
      <c r="S20" s="26">
        <v>31</v>
      </c>
      <c r="T20" s="26">
        <v>32</v>
      </c>
      <c r="U20" s="26">
        <v>33</v>
      </c>
      <c r="V20" s="26">
        <v>34</v>
      </c>
      <c r="W20" s="26">
        <v>35</v>
      </c>
      <c r="X20" s="26">
        <v>36</v>
      </c>
      <c r="Y20" s="26">
        <v>37</v>
      </c>
      <c r="Z20" s="26">
        <v>38</v>
      </c>
      <c r="AA20" s="26">
        <v>39</v>
      </c>
      <c r="AB20" s="26">
        <v>40</v>
      </c>
      <c r="AC20" s="26">
        <v>41</v>
      </c>
      <c r="AD20" s="26">
        <v>42</v>
      </c>
      <c r="AE20" s="26">
        <v>43</v>
      </c>
      <c r="AF20" s="26">
        <v>44</v>
      </c>
      <c r="AG20" s="26">
        <v>45</v>
      </c>
      <c r="AH20" s="26">
        <v>46</v>
      </c>
      <c r="AI20" s="26">
        <v>47</v>
      </c>
      <c r="AJ20" s="26">
        <v>48</v>
      </c>
      <c r="AK20" s="26">
        <v>49</v>
      </c>
      <c r="AL20" s="26">
        <v>50</v>
      </c>
      <c r="AM20" s="26">
        <v>51</v>
      </c>
      <c r="AN20" s="26">
        <v>52</v>
      </c>
      <c r="AO20" s="26">
        <v>53</v>
      </c>
      <c r="AP20" s="26">
        <v>54</v>
      </c>
      <c r="AQ20" s="26">
        <v>55</v>
      </c>
      <c r="AR20" s="26">
        <v>56</v>
      </c>
      <c r="AS20" s="26">
        <v>57</v>
      </c>
    </row>
    <row r="21" spans="1:45" ht="24.75" customHeight="1" x14ac:dyDescent="0.15">
      <c r="A21" s="102"/>
      <c r="B21" s="103"/>
      <c r="C21" s="104"/>
      <c r="D21" s="76"/>
      <c r="E21" s="76"/>
      <c r="F21" s="4" t="str">
        <f>MID($N$67,1,1)</f>
        <v/>
      </c>
      <c r="G21" s="4" t="str">
        <f>MID($N$67,2,1)</f>
        <v/>
      </c>
      <c r="H21" s="4" t="str">
        <f>MID($N$67,3,1)</f>
        <v/>
      </c>
      <c r="I21" s="13" t="s">
        <v>32</v>
      </c>
      <c r="J21" s="4" t="str">
        <f>MID($N$67,4,1)</f>
        <v/>
      </c>
      <c r="K21" s="4" t="str">
        <f>MID($N$67,5,1)</f>
        <v/>
      </c>
      <c r="L21" s="4" t="str">
        <f>MID($N$67,6,1)</f>
        <v/>
      </c>
      <c r="M21" s="4" t="str">
        <f>MID($N$67,7,1)</f>
        <v/>
      </c>
      <c r="N21" s="4" t="str">
        <f>MID($N$68,1,1)</f>
        <v/>
      </c>
      <c r="O21" s="4" t="str">
        <f>MID($N$68,2,1)</f>
        <v/>
      </c>
      <c r="P21" s="4" t="str">
        <f>MID($N$68,3,1)</f>
        <v/>
      </c>
      <c r="Q21" s="4" t="str">
        <f>MID($N$68,4,1)</f>
        <v/>
      </c>
      <c r="R21" s="4" t="str">
        <f>MID($N$68,5,1)</f>
        <v/>
      </c>
      <c r="S21" s="4" t="str">
        <f>MID($N$68,6,1)</f>
        <v/>
      </c>
      <c r="T21" s="4" t="str">
        <f>MID($N$68,7,1)</f>
        <v/>
      </c>
      <c r="U21" s="4" t="str">
        <f>MID($N$68,8,1)</f>
        <v/>
      </c>
      <c r="V21" s="4" t="str">
        <f>MID($N$68,9,1)</f>
        <v/>
      </c>
      <c r="W21" s="4" t="str">
        <f>MID($N$68,10,1)</f>
        <v/>
      </c>
      <c r="X21" s="4" t="str">
        <f>MID($N$68,11,1)</f>
        <v/>
      </c>
      <c r="Y21" s="4" t="str">
        <f>MID($N$68,12,1)</f>
        <v/>
      </c>
      <c r="Z21" s="4" t="str">
        <f>MID($N$68,13,1)</f>
        <v/>
      </c>
      <c r="AA21" s="4" t="str">
        <f>MID($N$68,14,1)</f>
        <v/>
      </c>
      <c r="AB21" s="4" t="str">
        <f>MID($N$68,15,1)</f>
        <v/>
      </c>
      <c r="AC21" s="4" t="str">
        <f>MID($N$68,16,1)</f>
        <v/>
      </c>
      <c r="AD21" s="4" t="str">
        <f>MID($N$68,17,1)</f>
        <v/>
      </c>
      <c r="AE21" s="4" t="str">
        <f>MID($N$68,18,1)</f>
        <v/>
      </c>
      <c r="AF21" s="4" t="str">
        <f>MID($N$68,19,1)</f>
        <v/>
      </c>
      <c r="AG21" s="4" t="str">
        <f>MID($N$68,20,1)</f>
        <v/>
      </c>
      <c r="AH21" s="4" t="str">
        <f>MID($N$68,21,1)</f>
        <v/>
      </c>
      <c r="AI21" s="4" t="str">
        <f>MID($N$68,22,1)</f>
        <v/>
      </c>
      <c r="AJ21" s="4" t="str">
        <f>MID($N$68,23,1)</f>
        <v/>
      </c>
      <c r="AK21" s="4" t="str">
        <f>MID($N$68,24,1)</f>
        <v/>
      </c>
      <c r="AL21" s="4" t="str">
        <f>MID($N$68,25,1)</f>
        <v/>
      </c>
      <c r="AM21" s="4" t="str">
        <f>MID($N$68,26,1)</f>
        <v/>
      </c>
      <c r="AN21" s="4" t="str">
        <f>MID($N$68,27,1)</f>
        <v/>
      </c>
      <c r="AO21" s="4" t="str">
        <f>MID($N$68,28,1)</f>
        <v/>
      </c>
      <c r="AP21" s="4" t="str">
        <f>MID($N$68,29,1)</f>
        <v/>
      </c>
      <c r="AQ21" s="4" t="str">
        <f>MID($N$68,30,1)</f>
        <v/>
      </c>
      <c r="AR21" s="4" t="str">
        <f>MID($N$68,31,1)</f>
        <v/>
      </c>
      <c r="AS21" s="4" t="str">
        <f>MID($N$68,32,1)</f>
        <v/>
      </c>
    </row>
    <row r="22" spans="1:45" ht="15" customHeight="1" x14ac:dyDescent="0.15">
      <c r="A22" s="102"/>
      <c r="B22" s="103"/>
      <c r="C22" s="104"/>
      <c r="D22" s="108" t="s">
        <v>33</v>
      </c>
      <c r="E22" s="108"/>
      <c r="F22" s="99" t="s">
        <v>34</v>
      </c>
      <c r="G22" s="100"/>
      <c r="H22" s="100"/>
      <c r="I22" s="100"/>
      <c r="J22" s="100"/>
      <c r="K22" s="100"/>
      <c r="L22" s="100"/>
      <c r="M22" s="14"/>
      <c r="N22" s="110" t="str">
        <f>IF(N69="","",N69)</f>
        <v/>
      </c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6"/>
    </row>
    <row r="23" spans="1:45" ht="15" customHeight="1" x14ac:dyDescent="0.15">
      <c r="A23" s="105"/>
      <c r="B23" s="106"/>
      <c r="C23" s="107"/>
      <c r="D23" s="109"/>
      <c r="E23" s="109"/>
      <c r="F23" s="105"/>
      <c r="G23" s="106"/>
      <c r="H23" s="106"/>
      <c r="I23" s="106"/>
      <c r="J23" s="106"/>
      <c r="K23" s="106"/>
      <c r="L23" s="106"/>
      <c r="M23" s="17"/>
      <c r="N23" s="112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8" t="s">
        <v>35</v>
      </c>
      <c r="AF23" s="86" t="s">
        <v>36</v>
      </c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19" t="s">
        <v>37</v>
      </c>
    </row>
    <row r="24" spans="1:45" ht="15" customHeight="1" x14ac:dyDescent="0.15">
      <c r="A24" s="71" t="s">
        <v>38</v>
      </c>
      <c r="B24" s="71"/>
      <c r="C24" s="71"/>
      <c r="D24" s="76" t="s">
        <v>39</v>
      </c>
      <c r="E24" s="76"/>
      <c r="F24" s="20">
        <v>19</v>
      </c>
      <c r="G24" s="26">
        <v>20</v>
      </c>
      <c r="H24" s="26">
        <v>21</v>
      </c>
      <c r="I24" s="26">
        <v>22</v>
      </c>
      <c r="J24" s="26">
        <v>23</v>
      </c>
      <c r="K24" s="26">
        <v>24</v>
      </c>
      <c r="L24" s="26">
        <v>25</v>
      </c>
      <c r="M24" s="26">
        <v>26</v>
      </c>
      <c r="N24" s="26">
        <v>27</v>
      </c>
      <c r="O24" s="26">
        <v>28</v>
      </c>
      <c r="P24" s="26">
        <v>29</v>
      </c>
      <c r="Q24" s="26">
        <v>30</v>
      </c>
      <c r="R24" s="26">
        <v>31</v>
      </c>
      <c r="S24" s="26">
        <v>32</v>
      </c>
      <c r="T24" s="26">
        <v>33</v>
      </c>
      <c r="U24" s="26">
        <v>34</v>
      </c>
      <c r="V24" s="26">
        <v>35</v>
      </c>
      <c r="W24" s="26">
        <v>36</v>
      </c>
      <c r="X24" s="26">
        <v>37</v>
      </c>
      <c r="Y24" s="26">
        <v>38</v>
      </c>
      <c r="Z24" s="26">
        <v>39</v>
      </c>
      <c r="AA24" s="26">
        <v>40</v>
      </c>
      <c r="AB24" s="26">
        <v>41</v>
      </c>
      <c r="AC24" s="26">
        <v>42</v>
      </c>
      <c r="AD24" s="26">
        <v>43</v>
      </c>
      <c r="AE24" s="26">
        <v>44</v>
      </c>
      <c r="AF24" s="26">
        <v>45</v>
      </c>
      <c r="AG24" s="26">
        <v>46</v>
      </c>
      <c r="AH24" s="26">
        <v>47</v>
      </c>
      <c r="AI24" s="26">
        <v>48</v>
      </c>
      <c r="AJ24" s="26">
        <v>49</v>
      </c>
      <c r="AK24" s="26">
        <v>50</v>
      </c>
    </row>
    <row r="25" spans="1:45" ht="24.75" customHeight="1" x14ac:dyDescent="0.15">
      <c r="A25" s="71"/>
      <c r="B25" s="71"/>
      <c r="C25" s="71"/>
      <c r="D25" s="76"/>
      <c r="E25" s="76"/>
      <c r="F25" s="21" t="str">
        <f>MID($N$70,1,1)</f>
        <v/>
      </c>
      <c r="G25" s="4" t="str">
        <f>MID($N$70,2,1)</f>
        <v/>
      </c>
      <c r="H25" s="4" t="str">
        <f>MID($N$70,3,1)</f>
        <v/>
      </c>
      <c r="I25" s="4" t="str">
        <f>MID($N$70,4,1)</f>
        <v/>
      </c>
      <c r="J25" s="4" t="str">
        <f>MID($N$70,5,1)</f>
        <v/>
      </c>
      <c r="K25" s="4" t="str">
        <f>MID($N$70,6,1)</f>
        <v/>
      </c>
      <c r="L25" s="4" t="str">
        <f>MID($N$70,7,1)</f>
        <v/>
      </c>
      <c r="M25" s="4" t="str">
        <f>MID($N$70,8,1)</f>
        <v/>
      </c>
      <c r="N25" s="4" t="str">
        <f>MID($N$70,9,1)</f>
        <v/>
      </c>
      <c r="O25" s="4" t="str">
        <f>MID($N$70,10,1)</f>
        <v/>
      </c>
      <c r="P25" s="4" t="str">
        <f>MID($N$70,11,1)</f>
        <v/>
      </c>
      <c r="Q25" s="4" t="str">
        <f>MID($N$70,12,1)</f>
        <v/>
      </c>
      <c r="R25" s="4" t="str">
        <f>MID($N$70,13,1)</f>
        <v/>
      </c>
      <c r="S25" s="4" t="str">
        <f>MID($N$70,14,1)</f>
        <v/>
      </c>
      <c r="T25" s="4" t="str">
        <f>MID($N$70,15,1)</f>
        <v/>
      </c>
      <c r="U25" s="4" t="str">
        <f>MID($N$70,16,1)</f>
        <v/>
      </c>
      <c r="V25" s="4" t="str">
        <f>MID($N$70,17,1)</f>
        <v/>
      </c>
      <c r="W25" s="4" t="str">
        <f>MID($N$70,18,1)</f>
        <v/>
      </c>
      <c r="X25" s="4" t="str">
        <f>MID($N$70,19,1)</f>
        <v/>
      </c>
      <c r="Y25" s="4" t="str">
        <f>MID($N$70,20,1)</f>
        <v/>
      </c>
      <c r="Z25" s="4" t="str">
        <f>MID($N$70,21,1)</f>
        <v/>
      </c>
      <c r="AA25" s="4" t="str">
        <f>MID($N$70,22,1)</f>
        <v/>
      </c>
      <c r="AB25" s="4" t="str">
        <f>MID($N$70,23,1)</f>
        <v/>
      </c>
      <c r="AC25" s="4" t="str">
        <f>MID($N$70,24,1)</f>
        <v/>
      </c>
      <c r="AD25" s="4" t="str">
        <f>MID($N$70,25,1)</f>
        <v/>
      </c>
      <c r="AE25" s="4" t="str">
        <f>MID($N$70,26,1)</f>
        <v/>
      </c>
      <c r="AF25" s="4" t="str">
        <f>MID($N$70,27,1)</f>
        <v/>
      </c>
      <c r="AG25" s="4" t="str">
        <f>MID($N$70,28,1)</f>
        <v/>
      </c>
      <c r="AH25" s="4" t="str">
        <f>MID($N$70,29,1)</f>
        <v/>
      </c>
      <c r="AI25" s="4" t="str">
        <f>MID($N$70,30,1)</f>
        <v/>
      </c>
      <c r="AJ25" s="4" t="str">
        <f>MID($N$70,31,1)</f>
        <v/>
      </c>
      <c r="AK25" s="4" t="str">
        <f>MID($N$70,32,1)</f>
        <v/>
      </c>
    </row>
    <row r="26" spans="1:45" ht="15" customHeight="1" x14ac:dyDescent="0.15">
      <c r="A26" s="71"/>
      <c r="B26" s="71"/>
      <c r="C26" s="71"/>
      <c r="D26" s="76" t="s">
        <v>40</v>
      </c>
      <c r="E26" s="76"/>
      <c r="F26" s="87" t="str">
        <f>IF(N71="","",N71)</f>
        <v/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15"/>
      <c r="AD26" s="15"/>
      <c r="AE26" s="15"/>
      <c r="AF26" s="15"/>
      <c r="AG26" s="15"/>
      <c r="AH26" s="15"/>
      <c r="AI26" s="15"/>
      <c r="AJ26" s="15"/>
      <c r="AK26" s="16"/>
    </row>
    <row r="27" spans="1:45" ht="15" customHeight="1" x14ac:dyDescent="0.15">
      <c r="A27" s="71"/>
      <c r="B27" s="71"/>
      <c r="C27" s="71"/>
      <c r="D27" s="76"/>
      <c r="E27" s="76"/>
      <c r="F27" s="89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86" t="s">
        <v>41</v>
      </c>
      <c r="AD27" s="86"/>
      <c r="AE27" s="86"/>
      <c r="AF27" s="86"/>
      <c r="AG27" s="86"/>
      <c r="AH27" s="86"/>
      <c r="AI27" s="86"/>
      <c r="AJ27" s="86"/>
      <c r="AK27" s="91"/>
    </row>
    <row r="28" spans="1:45" ht="15" customHeight="1" x14ac:dyDescent="0.15">
      <c r="A28" s="71" t="s">
        <v>42</v>
      </c>
      <c r="B28" s="71"/>
      <c r="C28" s="71"/>
      <c r="D28" s="76" t="s">
        <v>43</v>
      </c>
      <c r="E28" s="76"/>
      <c r="F28" s="20">
        <v>19</v>
      </c>
      <c r="G28" s="26">
        <v>20</v>
      </c>
      <c r="H28" s="26">
        <v>21</v>
      </c>
      <c r="I28" s="26">
        <v>22</v>
      </c>
      <c r="J28" s="26">
        <v>23</v>
      </c>
      <c r="K28" s="26">
        <v>24</v>
      </c>
      <c r="L28" s="26">
        <v>25</v>
      </c>
      <c r="M28" s="26">
        <v>26</v>
      </c>
      <c r="N28" s="26">
        <v>27</v>
      </c>
      <c r="O28" s="26">
        <v>28</v>
      </c>
      <c r="P28" s="26">
        <v>29</v>
      </c>
      <c r="Q28" s="26">
        <v>30</v>
      </c>
      <c r="R28" s="26">
        <v>31</v>
      </c>
      <c r="S28" s="26">
        <v>32</v>
      </c>
      <c r="T28" s="26">
        <v>33</v>
      </c>
      <c r="U28" s="26">
        <v>34</v>
      </c>
      <c r="V28" s="26">
        <v>35</v>
      </c>
      <c r="W28" s="26">
        <v>36</v>
      </c>
      <c r="X28" s="26">
        <v>37</v>
      </c>
      <c r="Y28" s="26">
        <v>38</v>
      </c>
      <c r="Z28" s="26">
        <v>39</v>
      </c>
      <c r="AA28" s="26">
        <v>40</v>
      </c>
      <c r="AB28" s="26">
        <v>41</v>
      </c>
      <c r="AC28" s="26">
        <v>42</v>
      </c>
      <c r="AD28" s="26">
        <v>43</v>
      </c>
      <c r="AE28" s="26">
        <v>44</v>
      </c>
      <c r="AF28" s="26">
        <v>45</v>
      </c>
      <c r="AG28" s="26">
        <v>46</v>
      </c>
      <c r="AH28" s="26">
        <v>47</v>
      </c>
      <c r="AI28" s="26">
        <v>48</v>
      </c>
      <c r="AJ28" s="26">
        <v>49</v>
      </c>
      <c r="AK28" s="26">
        <v>50</v>
      </c>
    </row>
    <row r="29" spans="1:45" ht="24.75" customHeight="1" x14ac:dyDescent="0.15">
      <c r="A29" s="71"/>
      <c r="B29" s="71"/>
      <c r="C29" s="71"/>
      <c r="D29" s="76"/>
      <c r="E29" s="76"/>
      <c r="F29" s="21" t="str">
        <f>MID($N$72,1,1)</f>
        <v/>
      </c>
      <c r="G29" s="4" t="str">
        <f>MID($N$72,2,1)</f>
        <v/>
      </c>
      <c r="H29" s="4" t="str">
        <f>MID($N$72,3,1)</f>
        <v/>
      </c>
      <c r="I29" s="4" t="str">
        <f>MID($N$72,4,1)</f>
        <v/>
      </c>
      <c r="J29" s="4" t="str">
        <f>MID($N$72,5,1)</f>
        <v/>
      </c>
      <c r="K29" s="4" t="str">
        <f>MID($N$72,6,1)</f>
        <v/>
      </c>
      <c r="L29" s="4" t="str">
        <f>MID($N$72,7,1)</f>
        <v/>
      </c>
      <c r="M29" s="4" t="str">
        <f>MID($N$72,8,1)</f>
        <v/>
      </c>
      <c r="N29" s="4" t="str">
        <f>MID($N$72,9,1)</f>
        <v/>
      </c>
      <c r="O29" s="4" t="str">
        <f>MID($N$72,10,1)</f>
        <v/>
      </c>
      <c r="P29" s="4" t="str">
        <f>MID($N$72,11,1)</f>
        <v/>
      </c>
      <c r="Q29" s="4" t="str">
        <f>MID($N$72,12,1)</f>
        <v/>
      </c>
      <c r="R29" s="4" t="str">
        <f>MID($N$72,13,1)</f>
        <v/>
      </c>
      <c r="S29" s="4" t="str">
        <f>MID($N$72,14,1)</f>
        <v/>
      </c>
      <c r="T29" s="4" t="str">
        <f>MID($N$72,15,1)</f>
        <v/>
      </c>
      <c r="U29" s="4" t="str">
        <f>MID($N$72,16,1)</f>
        <v/>
      </c>
      <c r="V29" s="4" t="str">
        <f>MID($N$72,17,1)</f>
        <v/>
      </c>
      <c r="W29" s="4" t="str">
        <f>MID($N$72,18,1)</f>
        <v/>
      </c>
      <c r="X29" s="4" t="str">
        <f>MID($N$72,19,1)</f>
        <v/>
      </c>
      <c r="Y29" s="4" t="str">
        <f>MID($N$72,20,1)</f>
        <v/>
      </c>
      <c r="Z29" s="4" t="str">
        <f>MID($N$72,21,1)</f>
        <v/>
      </c>
      <c r="AA29" s="4" t="str">
        <f>MID($N$72,22,1)</f>
        <v/>
      </c>
      <c r="AB29" s="4" t="str">
        <f>MID($N$72,23,1)</f>
        <v/>
      </c>
      <c r="AC29" s="4" t="str">
        <f>MID($N$72,24,1)</f>
        <v/>
      </c>
      <c r="AD29" s="4" t="str">
        <f>MID($N$72,25,1)</f>
        <v/>
      </c>
      <c r="AE29" s="4" t="str">
        <f>MID($N$72,26,1)</f>
        <v/>
      </c>
      <c r="AF29" s="4" t="str">
        <f>MID($N$72,27,1)</f>
        <v/>
      </c>
      <c r="AG29" s="4" t="str">
        <f>MID($N$72,28,1)</f>
        <v/>
      </c>
      <c r="AH29" s="4" t="str">
        <f>MID($N$72,29,1)</f>
        <v/>
      </c>
      <c r="AI29" s="4" t="str">
        <f>MID($N$72,30,1)</f>
        <v/>
      </c>
      <c r="AJ29" s="4" t="str">
        <f>MID($N$72,31,1)</f>
        <v/>
      </c>
      <c r="AK29" s="4" t="str">
        <f>MID($N$72,32,1)</f>
        <v/>
      </c>
    </row>
    <row r="30" spans="1:45" ht="15" customHeight="1" x14ac:dyDescent="0.15">
      <c r="A30" s="71"/>
      <c r="B30" s="71"/>
      <c r="C30" s="71"/>
      <c r="D30" s="76" t="s">
        <v>44</v>
      </c>
      <c r="E30" s="76"/>
      <c r="F30" s="114" t="str">
        <f>IF(N73="","",N73)</f>
        <v/>
      </c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6"/>
    </row>
    <row r="31" spans="1:45" ht="15" customHeight="1" x14ac:dyDescent="0.15">
      <c r="A31" s="71"/>
      <c r="B31" s="71"/>
      <c r="C31" s="71"/>
      <c r="D31" s="76"/>
      <c r="E31" s="76"/>
      <c r="F31" s="116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86" t="s">
        <v>58</v>
      </c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91"/>
    </row>
    <row r="32" spans="1:45" ht="24.75" customHeight="1" x14ac:dyDescent="0.15">
      <c r="A32" s="22"/>
      <c r="B32" s="22"/>
      <c r="C32" s="22"/>
      <c r="D32" s="27"/>
      <c r="E32" s="27"/>
    </row>
    <row r="33" spans="1:45" ht="18.75" customHeight="1" x14ac:dyDescent="0.15">
      <c r="A33" s="118" t="s">
        <v>45</v>
      </c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C33" s="121" t="s">
        <v>57</v>
      </c>
      <c r="AD33" s="121"/>
      <c r="AE33" s="121"/>
      <c r="AF33" s="121"/>
      <c r="AG33" s="121"/>
      <c r="AH33" s="121"/>
      <c r="AI33" s="121"/>
      <c r="AJ33" s="121"/>
      <c r="AK33" s="121"/>
      <c r="AL33" s="121"/>
    </row>
    <row r="34" spans="1:45" s="27" customFormat="1" ht="12" customHeight="1" x14ac:dyDescent="0.15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</row>
    <row r="35" spans="1:45" ht="12.75" customHeight="1" x14ac:dyDescent="0.15">
      <c r="A35" s="92" t="s">
        <v>46</v>
      </c>
      <c r="B35" s="96"/>
      <c r="C35" s="93"/>
      <c r="D35" s="84" t="s">
        <v>47</v>
      </c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 t="s">
        <v>48</v>
      </c>
      <c r="AA35" s="84"/>
      <c r="AB35" s="84"/>
      <c r="AC35" s="84"/>
      <c r="AD35" s="84"/>
      <c r="AE35" s="84"/>
      <c r="AF35" s="84"/>
      <c r="AG35" s="84" t="s">
        <v>49</v>
      </c>
      <c r="AH35" s="84"/>
      <c r="AI35" s="84"/>
      <c r="AJ35" s="84"/>
      <c r="AK35" s="84"/>
      <c r="AL35" s="84"/>
      <c r="AM35" s="84"/>
      <c r="AN35" s="84"/>
      <c r="AO35" s="84"/>
      <c r="AP35" s="84"/>
    </row>
    <row r="36" spans="1:45" ht="12.75" customHeight="1" x14ac:dyDescent="0.15">
      <c r="A36" s="122"/>
      <c r="B36" s="123"/>
      <c r="C36" s="12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24" t="s">
        <v>22</v>
      </c>
      <c r="AA36" s="126" t="s">
        <v>23</v>
      </c>
      <c r="AB36" s="126"/>
      <c r="AC36" s="126" t="s">
        <v>24</v>
      </c>
      <c r="AD36" s="126"/>
      <c r="AE36" s="126" t="s">
        <v>25</v>
      </c>
      <c r="AF36" s="126"/>
      <c r="AG36" s="84"/>
      <c r="AH36" s="84"/>
      <c r="AI36" s="84"/>
      <c r="AJ36" s="84"/>
      <c r="AK36" s="84"/>
      <c r="AL36" s="84"/>
      <c r="AM36" s="84"/>
      <c r="AN36" s="84"/>
      <c r="AO36" s="84"/>
      <c r="AP36" s="84"/>
    </row>
    <row r="37" spans="1:45" ht="15" customHeight="1" x14ac:dyDescent="0.15">
      <c r="A37" s="122"/>
      <c r="B37" s="123"/>
      <c r="C37" s="124"/>
      <c r="D37" s="76" t="s">
        <v>50</v>
      </c>
      <c r="E37" s="76"/>
      <c r="F37" s="26">
        <v>19</v>
      </c>
      <c r="G37" s="26">
        <v>20</v>
      </c>
      <c r="H37" s="26">
        <v>21</v>
      </c>
      <c r="I37" s="26">
        <v>22</v>
      </c>
      <c r="J37" s="26">
        <v>23</v>
      </c>
      <c r="K37" s="26">
        <v>24</v>
      </c>
      <c r="L37" s="26">
        <v>25</v>
      </c>
      <c r="M37" s="26">
        <v>26</v>
      </c>
      <c r="N37" s="26">
        <v>27</v>
      </c>
      <c r="O37" s="26">
        <v>28</v>
      </c>
      <c r="P37" s="26">
        <v>29</v>
      </c>
      <c r="Q37" s="26">
        <v>30</v>
      </c>
      <c r="R37" s="26">
        <v>31</v>
      </c>
      <c r="S37" s="26">
        <v>32</v>
      </c>
      <c r="T37" s="26">
        <v>33</v>
      </c>
      <c r="U37" s="26">
        <v>34</v>
      </c>
      <c r="V37" s="26">
        <v>35</v>
      </c>
      <c r="W37" s="26">
        <v>36</v>
      </c>
      <c r="X37" s="26">
        <v>37</v>
      </c>
      <c r="Y37" s="26">
        <v>38</v>
      </c>
      <c r="Z37" s="26">
        <v>39</v>
      </c>
      <c r="AA37" s="26">
        <v>40</v>
      </c>
      <c r="AB37" s="26">
        <v>41</v>
      </c>
      <c r="AC37" s="26">
        <v>42</v>
      </c>
      <c r="AD37" s="26">
        <v>43</v>
      </c>
      <c r="AE37" s="26">
        <v>44</v>
      </c>
      <c r="AF37" s="26">
        <v>45</v>
      </c>
      <c r="AG37" s="26">
        <v>46</v>
      </c>
      <c r="AH37" s="26">
        <v>47</v>
      </c>
      <c r="AI37" s="26">
        <v>48</v>
      </c>
      <c r="AJ37" s="26">
        <v>49</v>
      </c>
      <c r="AK37" s="26">
        <v>50</v>
      </c>
      <c r="AL37" s="26">
        <v>51</v>
      </c>
      <c r="AM37" s="26">
        <v>52</v>
      </c>
      <c r="AN37" s="26">
        <v>53</v>
      </c>
      <c r="AO37" s="26">
        <v>54</v>
      </c>
      <c r="AP37" s="26">
        <v>55</v>
      </c>
    </row>
    <row r="38" spans="1:45" ht="24.75" customHeight="1" x14ac:dyDescent="0.15">
      <c r="A38" s="122"/>
      <c r="B38" s="123"/>
      <c r="C38" s="124"/>
      <c r="D38" s="76"/>
      <c r="E38" s="76"/>
      <c r="F38" s="21" t="str">
        <f>MID($N$77,1,1)</f>
        <v/>
      </c>
      <c r="G38" s="4" t="str">
        <f>MID($N$77,2,1)</f>
        <v/>
      </c>
      <c r="H38" s="4" t="str">
        <f>MID($N$77,3,1)</f>
        <v/>
      </c>
      <c r="I38" s="4" t="str">
        <f>MID($N$77,4,1)</f>
        <v/>
      </c>
      <c r="J38" s="4" t="str">
        <f>MID($N$77,5,1)</f>
        <v/>
      </c>
      <c r="K38" s="4" t="str">
        <f>MID($N$77,6,1)</f>
        <v/>
      </c>
      <c r="L38" s="4" t="str">
        <f>MID($N$77,7,1)</f>
        <v/>
      </c>
      <c r="M38" s="4" t="str">
        <f>MID($N$77,8,1)</f>
        <v/>
      </c>
      <c r="N38" s="4" t="str">
        <f>MID($N$77,9,1)</f>
        <v/>
      </c>
      <c r="O38" s="4" t="str">
        <f>MID($N$77,10,1)</f>
        <v/>
      </c>
      <c r="P38" s="4" t="str">
        <f>MID($N$77,11,1)</f>
        <v/>
      </c>
      <c r="Q38" s="4" t="str">
        <f>MID($N$77,12,1)</f>
        <v/>
      </c>
      <c r="R38" s="4" t="str">
        <f>MID($N$77,13,1)</f>
        <v/>
      </c>
      <c r="S38" s="4" t="str">
        <f>MID($N$77,14,1)</f>
        <v/>
      </c>
      <c r="T38" s="4" t="str">
        <f>MID($N$77,15,1)</f>
        <v/>
      </c>
      <c r="U38" s="4" t="str">
        <f>MID($N$77,16,1)</f>
        <v/>
      </c>
      <c r="V38" s="4" t="str">
        <f>MID($N$77,17,1)</f>
        <v/>
      </c>
      <c r="W38" s="4" t="str">
        <f>MID($N$77,18,1)</f>
        <v/>
      </c>
      <c r="X38" s="4" t="str">
        <f>MID($N$77,19,1)</f>
        <v/>
      </c>
      <c r="Y38" s="4" t="str">
        <f>MID($N$77,20,1)</f>
        <v/>
      </c>
      <c r="Z38" s="21" t="str">
        <f>MID($N$79,1,1)</f>
        <v/>
      </c>
      <c r="AA38" s="4" t="str">
        <f>MID($N$79,2,1)</f>
        <v/>
      </c>
      <c r="AB38" s="4" t="str">
        <f>MID($N$79,3,1)</f>
        <v/>
      </c>
      <c r="AC38" s="4" t="str">
        <f>MID($N$79,4,1)</f>
        <v/>
      </c>
      <c r="AD38" s="4" t="str">
        <f>MID($N$79,5,1)</f>
        <v/>
      </c>
      <c r="AE38" s="4" t="str">
        <f>MID($N$79,6,1)</f>
        <v/>
      </c>
      <c r="AF38" s="4" t="str">
        <f>MID($N$79,7,1)</f>
        <v/>
      </c>
      <c r="AG38" s="21" t="str">
        <f>MID($N$80,1,1)</f>
        <v/>
      </c>
      <c r="AH38" s="4" t="str">
        <f>MID($N$80,2,1)</f>
        <v/>
      </c>
      <c r="AI38" s="4" t="str">
        <f>MID($N$80,3,1)</f>
        <v/>
      </c>
      <c r="AJ38" s="4" t="str">
        <f>MID($N$80,4,1)</f>
        <v/>
      </c>
      <c r="AK38" s="4" t="str">
        <f>MID($N$80,5,1)</f>
        <v/>
      </c>
      <c r="AL38" s="4" t="str">
        <f>MID($N$80,6,1)</f>
        <v/>
      </c>
      <c r="AM38" s="4" t="str">
        <f>MID($N$80,7,1)</f>
        <v/>
      </c>
      <c r="AN38" s="4" t="str">
        <f>MID($N$80,8,1)</f>
        <v/>
      </c>
      <c r="AO38" s="4" t="str">
        <f>MID($N$80,9,1)</f>
        <v/>
      </c>
      <c r="AP38" s="4" t="str">
        <f>MID($N$80,10,1)</f>
        <v/>
      </c>
    </row>
    <row r="39" spans="1:45" ht="10.5" customHeight="1" x14ac:dyDescent="0.15">
      <c r="A39" s="122"/>
      <c r="B39" s="123"/>
      <c r="C39" s="124"/>
      <c r="D39" s="92" t="s">
        <v>27</v>
      </c>
      <c r="E39" s="93"/>
      <c r="F39" s="92" t="s">
        <v>28</v>
      </c>
      <c r="G39" s="96"/>
      <c r="H39" s="25"/>
      <c r="I39" s="25"/>
      <c r="J39" s="25"/>
      <c r="K39" s="25"/>
      <c r="L39" s="25"/>
      <c r="M39" s="25"/>
      <c r="N39" s="25"/>
      <c r="O39" s="96" t="s">
        <v>29</v>
      </c>
      <c r="P39" s="96"/>
      <c r="Q39" s="96"/>
      <c r="R39" s="25"/>
      <c r="S39" s="9"/>
      <c r="T39" s="9"/>
      <c r="U39" s="9"/>
      <c r="V39" s="9"/>
      <c r="W39" s="9"/>
      <c r="X39" s="9"/>
      <c r="Y39" s="10"/>
    </row>
    <row r="40" spans="1:45" ht="19.5" customHeight="1" x14ac:dyDescent="0.15">
      <c r="A40" s="94"/>
      <c r="B40" s="125"/>
      <c r="C40" s="95"/>
      <c r="D40" s="94"/>
      <c r="E40" s="95"/>
      <c r="F40" s="11"/>
      <c r="G40" s="97" t="str">
        <f>IF(N78="","",N78)</f>
        <v/>
      </c>
      <c r="H40" s="97"/>
      <c r="I40" s="97"/>
      <c r="J40" s="97"/>
      <c r="K40" s="97"/>
      <c r="L40" s="97"/>
      <c r="M40" s="97"/>
      <c r="N40" s="97"/>
      <c r="O40" s="97"/>
      <c r="P40" s="12"/>
      <c r="Q40" s="97" t="str">
        <f>IF(T78="","",T78)</f>
        <v/>
      </c>
      <c r="R40" s="97"/>
      <c r="S40" s="97"/>
      <c r="T40" s="97"/>
      <c r="U40" s="97"/>
      <c r="V40" s="97"/>
      <c r="W40" s="97"/>
      <c r="X40" s="97"/>
      <c r="Y40" s="98"/>
    </row>
    <row r="41" spans="1:45" ht="15" customHeight="1" x14ac:dyDescent="0.15">
      <c r="A41" s="92" t="s">
        <v>51</v>
      </c>
      <c r="B41" s="132"/>
      <c r="C41" s="133"/>
      <c r="D41" s="76" t="s">
        <v>31</v>
      </c>
      <c r="E41" s="76"/>
      <c r="F41" s="26">
        <v>19</v>
      </c>
      <c r="G41" s="26">
        <v>20</v>
      </c>
      <c r="H41" s="26">
        <v>21</v>
      </c>
      <c r="I41" s="26"/>
      <c r="J41" s="26">
        <v>22</v>
      </c>
      <c r="K41" s="26">
        <v>23</v>
      </c>
      <c r="L41" s="26">
        <v>24</v>
      </c>
      <c r="M41" s="26">
        <v>25</v>
      </c>
      <c r="N41" s="26">
        <v>26</v>
      </c>
      <c r="O41" s="26">
        <v>27</v>
      </c>
      <c r="P41" s="26">
        <v>28</v>
      </c>
      <c r="Q41" s="26">
        <v>29</v>
      </c>
      <c r="R41" s="26">
        <v>30</v>
      </c>
      <c r="S41" s="26">
        <v>31</v>
      </c>
      <c r="T41" s="26">
        <v>32</v>
      </c>
      <c r="U41" s="26">
        <v>33</v>
      </c>
      <c r="V41" s="26">
        <v>34</v>
      </c>
      <c r="W41" s="26">
        <v>35</v>
      </c>
      <c r="X41" s="26">
        <v>36</v>
      </c>
      <c r="Y41" s="26">
        <v>37</v>
      </c>
      <c r="Z41" s="26">
        <v>38</v>
      </c>
      <c r="AA41" s="26">
        <v>39</v>
      </c>
      <c r="AB41" s="26">
        <v>40</v>
      </c>
      <c r="AC41" s="26">
        <v>41</v>
      </c>
      <c r="AD41" s="26">
        <v>42</v>
      </c>
      <c r="AE41" s="26">
        <v>43</v>
      </c>
      <c r="AF41" s="26">
        <v>44</v>
      </c>
      <c r="AG41" s="26">
        <v>45</v>
      </c>
      <c r="AH41" s="26">
        <v>46</v>
      </c>
      <c r="AI41" s="26">
        <v>47</v>
      </c>
      <c r="AJ41" s="26">
        <v>48</v>
      </c>
      <c r="AK41" s="26">
        <v>49</v>
      </c>
      <c r="AL41" s="26">
        <v>50</v>
      </c>
      <c r="AM41" s="26">
        <v>51</v>
      </c>
      <c r="AN41" s="26">
        <v>52</v>
      </c>
      <c r="AO41" s="26">
        <v>53</v>
      </c>
      <c r="AP41" s="26">
        <v>54</v>
      </c>
      <c r="AQ41" s="26">
        <v>55</v>
      </c>
      <c r="AR41" s="26">
        <v>56</v>
      </c>
      <c r="AS41" s="26">
        <v>57</v>
      </c>
    </row>
    <row r="42" spans="1:45" ht="24.75" customHeight="1" x14ac:dyDescent="0.15">
      <c r="A42" s="134"/>
      <c r="B42" s="135"/>
      <c r="C42" s="136"/>
      <c r="D42" s="76"/>
      <c r="E42" s="76"/>
      <c r="F42" s="4" t="str">
        <f>MID($N$81,1,1)</f>
        <v/>
      </c>
      <c r="G42" s="4" t="str">
        <f>MID($N$81,2,1)</f>
        <v/>
      </c>
      <c r="H42" s="4" t="str">
        <f>MID($N$81,3,1)</f>
        <v/>
      </c>
      <c r="I42" s="13" t="s">
        <v>32</v>
      </c>
      <c r="J42" s="4" t="str">
        <f>MID($N$81,4,1)</f>
        <v/>
      </c>
      <c r="K42" s="4" t="str">
        <f>MID($N$81,5,1)</f>
        <v/>
      </c>
      <c r="L42" s="4" t="str">
        <f>MID($N$81,6,1)</f>
        <v/>
      </c>
      <c r="M42" s="4" t="str">
        <f>MID($N$81,7,1)</f>
        <v/>
      </c>
      <c r="N42" s="4" t="str">
        <f>MID($N$82,1,1)</f>
        <v/>
      </c>
      <c r="O42" s="4" t="str">
        <f>MID($N$82,2,1)</f>
        <v/>
      </c>
      <c r="P42" s="4" t="str">
        <f>MID($N$82,3,1)</f>
        <v/>
      </c>
      <c r="Q42" s="4" t="str">
        <f>MID($N$82,4,1)</f>
        <v/>
      </c>
      <c r="R42" s="4" t="str">
        <f>MID($N$82,5,1)</f>
        <v/>
      </c>
      <c r="S42" s="4" t="str">
        <f>MID($N$82,6,1)</f>
        <v/>
      </c>
      <c r="T42" s="4" t="str">
        <f>MID($N$82,7,1)</f>
        <v/>
      </c>
      <c r="U42" s="4" t="str">
        <f>MID($N$82,8,1)</f>
        <v/>
      </c>
      <c r="V42" s="4" t="str">
        <f>MID($N$82,9,1)</f>
        <v/>
      </c>
      <c r="W42" s="4" t="str">
        <f>MID($N$82,10,1)</f>
        <v/>
      </c>
      <c r="X42" s="4" t="str">
        <f>MID($N$82,11,1)</f>
        <v/>
      </c>
      <c r="Y42" s="4" t="str">
        <f>MID($N$82,12,1)</f>
        <v/>
      </c>
      <c r="Z42" s="4" t="str">
        <f>MID($N$82,13,1)</f>
        <v/>
      </c>
      <c r="AA42" s="4" t="str">
        <f>MID($N$82,14,1)</f>
        <v/>
      </c>
      <c r="AB42" s="4" t="str">
        <f>MID($N$82,15,1)</f>
        <v/>
      </c>
      <c r="AC42" s="4" t="str">
        <f>MID($N$82,16,1)</f>
        <v/>
      </c>
      <c r="AD42" s="4" t="str">
        <f>MID($N$82,17,1)</f>
        <v/>
      </c>
      <c r="AE42" s="4" t="str">
        <f>MID($N$82,18,1)</f>
        <v/>
      </c>
      <c r="AF42" s="4" t="str">
        <f>MID($N$82,19,1)</f>
        <v/>
      </c>
      <c r="AG42" s="4" t="str">
        <f>MID($N$82,20,1)</f>
        <v/>
      </c>
      <c r="AH42" s="4" t="str">
        <f>MID($N$82,21,1)</f>
        <v/>
      </c>
      <c r="AI42" s="4" t="str">
        <f>MID($N$82,22,1)</f>
        <v/>
      </c>
      <c r="AJ42" s="4" t="str">
        <f>MID($N$82,23,1)</f>
        <v/>
      </c>
      <c r="AK42" s="4" t="str">
        <f>MID($N$82,24,1)</f>
        <v/>
      </c>
      <c r="AL42" s="4" t="str">
        <f>MID($N$82,25,1)</f>
        <v/>
      </c>
      <c r="AM42" s="4" t="str">
        <f>MID($N$82,26,1)</f>
        <v/>
      </c>
      <c r="AN42" s="4" t="str">
        <f>MID($N$82,27,1)</f>
        <v/>
      </c>
      <c r="AO42" s="4" t="str">
        <f>MID($N$82,28,1)</f>
        <v/>
      </c>
      <c r="AP42" s="4" t="str">
        <f>MID($N$82,29,1)</f>
        <v/>
      </c>
      <c r="AQ42" s="4" t="str">
        <f>MID($N$82,30,1)</f>
        <v/>
      </c>
      <c r="AR42" s="4" t="str">
        <f>MID($N$82,31,1)</f>
        <v/>
      </c>
      <c r="AS42" s="4" t="str">
        <f>MID($N$82,32,1)</f>
        <v/>
      </c>
    </row>
    <row r="43" spans="1:45" ht="15" customHeight="1" x14ac:dyDescent="0.15">
      <c r="A43" s="134"/>
      <c r="B43" s="135"/>
      <c r="C43" s="136"/>
      <c r="D43" s="108" t="s">
        <v>33</v>
      </c>
      <c r="E43" s="108"/>
      <c r="F43" s="99" t="s">
        <v>34</v>
      </c>
      <c r="G43" s="100"/>
      <c r="H43" s="100"/>
      <c r="I43" s="100"/>
      <c r="J43" s="100"/>
      <c r="K43" s="100"/>
      <c r="L43" s="100"/>
      <c r="M43" s="14"/>
      <c r="N43" s="87" t="str">
        <f>IF(N83="","",N83)</f>
        <v/>
      </c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127" t="s">
        <v>52</v>
      </c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8"/>
    </row>
    <row r="44" spans="1:45" ht="15" customHeight="1" x14ac:dyDescent="0.15">
      <c r="A44" s="137"/>
      <c r="B44" s="138"/>
      <c r="C44" s="139"/>
      <c r="D44" s="109"/>
      <c r="E44" s="109"/>
      <c r="F44" s="105"/>
      <c r="G44" s="106"/>
      <c r="H44" s="106"/>
      <c r="I44" s="106"/>
      <c r="J44" s="106"/>
      <c r="K44" s="106"/>
      <c r="L44" s="106"/>
      <c r="M44" s="17"/>
      <c r="N44" s="89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18" t="s">
        <v>35</v>
      </c>
      <c r="AF44" s="86" t="s">
        <v>36</v>
      </c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19" t="s">
        <v>37</v>
      </c>
    </row>
    <row r="45" spans="1:45" ht="15" customHeight="1" x14ac:dyDescent="0.15">
      <c r="A45" s="70" t="s">
        <v>53</v>
      </c>
      <c r="B45" s="155"/>
      <c r="C45" s="155"/>
      <c r="D45" s="76" t="s">
        <v>39</v>
      </c>
      <c r="E45" s="76"/>
      <c r="F45" s="20">
        <v>19</v>
      </c>
      <c r="G45" s="26">
        <v>20</v>
      </c>
      <c r="H45" s="26">
        <v>21</v>
      </c>
      <c r="I45" s="26">
        <v>22</v>
      </c>
      <c r="J45" s="26">
        <v>23</v>
      </c>
      <c r="K45" s="26">
        <v>24</v>
      </c>
      <c r="L45" s="26">
        <v>25</v>
      </c>
      <c r="M45" s="26">
        <v>26</v>
      </c>
      <c r="N45" s="26">
        <v>27</v>
      </c>
      <c r="O45" s="26">
        <v>28</v>
      </c>
      <c r="P45" s="26">
        <v>29</v>
      </c>
      <c r="Q45" s="26">
        <v>30</v>
      </c>
      <c r="R45" s="26">
        <v>31</v>
      </c>
      <c r="S45" s="26">
        <v>32</v>
      </c>
      <c r="T45" s="26">
        <v>33</v>
      </c>
      <c r="U45" s="26">
        <v>34</v>
      </c>
      <c r="V45" s="26">
        <v>35</v>
      </c>
      <c r="W45" s="26">
        <v>36</v>
      </c>
      <c r="X45" s="26">
        <v>37</v>
      </c>
      <c r="Y45" s="26">
        <v>38</v>
      </c>
      <c r="Z45" s="26">
        <v>39</v>
      </c>
      <c r="AA45" s="26">
        <v>40</v>
      </c>
      <c r="AB45" s="26">
        <v>41</v>
      </c>
      <c r="AC45" s="26">
        <v>42</v>
      </c>
      <c r="AD45" s="26">
        <v>43</v>
      </c>
      <c r="AE45" s="26">
        <v>44</v>
      </c>
      <c r="AF45" s="26">
        <v>45</v>
      </c>
      <c r="AG45" s="26">
        <v>46</v>
      </c>
      <c r="AH45" s="26">
        <v>47</v>
      </c>
      <c r="AI45" s="26">
        <v>48</v>
      </c>
      <c r="AJ45" s="26">
        <v>49</v>
      </c>
      <c r="AK45" s="26">
        <v>50</v>
      </c>
    </row>
    <row r="46" spans="1:45" ht="24.75" customHeight="1" x14ac:dyDescent="0.15">
      <c r="A46" s="155"/>
      <c r="B46" s="155"/>
      <c r="C46" s="155"/>
      <c r="D46" s="76"/>
      <c r="E46" s="76"/>
      <c r="F46" s="21" t="str">
        <f>MID($N$84,1,1)</f>
        <v/>
      </c>
      <c r="G46" s="4" t="str">
        <f>MID($N$84,2,1)</f>
        <v/>
      </c>
      <c r="H46" s="4" t="str">
        <f>MID($N$84,3,1)</f>
        <v/>
      </c>
      <c r="I46" s="4" t="str">
        <f>MID($N$84,4,1)</f>
        <v/>
      </c>
      <c r="J46" s="4" t="str">
        <f>MID($N$84,5,1)</f>
        <v/>
      </c>
      <c r="K46" s="4" t="str">
        <f>MID($N$84,6,1)</f>
        <v/>
      </c>
      <c r="L46" s="4" t="str">
        <f>MID($N$84,7,1)</f>
        <v/>
      </c>
      <c r="M46" s="4" t="str">
        <f>MID($N$84,8,1)</f>
        <v/>
      </c>
      <c r="N46" s="4" t="str">
        <f>MID($N$84,9,1)</f>
        <v/>
      </c>
      <c r="O46" s="4" t="str">
        <f>MID($N$84,10,1)</f>
        <v/>
      </c>
      <c r="P46" s="4" t="str">
        <f>MID($N$84,11,1)</f>
        <v/>
      </c>
      <c r="Q46" s="4" t="str">
        <f>MID($N$84,12,1)</f>
        <v/>
      </c>
      <c r="R46" s="4" t="str">
        <f>MID($N$84,13,1)</f>
        <v/>
      </c>
      <c r="S46" s="4" t="str">
        <f>MID($N$84,14,1)</f>
        <v/>
      </c>
      <c r="T46" s="4" t="str">
        <f>MID($N$84,15,1)</f>
        <v/>
      </c>
      <c r="U46" s="4" t="str">
        <f>MID($N$84,16,1)</f>
        <v/>
      </c>
      <c r="V46" s="4" t="str">
        <f>MID($N$84,17,1)</f>
        <v/>
      </c>
      <c r="W46" s="4" t="str">
        <f>MID($N$84,18,1)</f>
        <v/>
      </c>
      <c r="X46" s="4" t="str">
        <f>MID($N$84,19,1)</f>
        <v/>
      </c>
      <c r="Y46" s="4" t="str">
        <f>MID($N$84,20,1)</f>
        <v/>
      </c>
      <c r="Z46" s="4" t="str">
        <f>MID($N$84,21,1)</f>
        <v/>
      </c>
      <c r="AA46" s="4" t="str">
        <f>MID($N$84,22,1)</f>
        <v/>
      </c>
      <c r="AB46" s="4" t="str">
        <f>MID($N$84,23,1)</f>
        <v/>
      </c>
      <c r="AC46" s="4" t="str">
        <f>MID($N$84,24,1)</f>
        <v/>
      </c>
      <c r="AD46" s="4" t="str">
        <f>MID($N$84,25,1)</f>
        <v/>
      </c>
      <c r="AE46" s="4" t="str">
        <f>MID($N$84,26,1)</f>
        <v/>
      </c>
      <c r="AF46" s="4" t="str">
        <f>MID($N$84,27,1)</f>
        <v/>
      </c>
      <c r="AG46" s="4" t="str">
        <f>MID($N$84,28,1)</f>
        <v/>
      </c>
      <c r="AH46" s="4" t="str">
        <f>MID($N$84,29,1)</f>
        <v/>
      </c>
      <c r="AI46" s="4" t="str">
        <f>MID($N$84,30,1)</f>
        <v/>
      </c>
      <c r="AJ46" s="4" t="str">
        <f>MID($N$84,31,1)</f>
        <v/>
      </c>
      <c r="AK46" s="4" t="str">
        <f>MID($N$84,32,1)</f>
        <v/>
      </c>
    </row>
    <row r="47" spans="1:45" ht="15" customHeight="1" x14ac:dyDescent="0.15">
      <c r="A47" s="155"/>
      <c r="B47" s="155"/>
      <c r="C47" s="155"/>
      <c r="D47" s="76" t="s">
        <v>40</v>
      </c>
      <c r="E47" s="76"/>
      <c r="F47" s="87" t="str">
        <f>IF(N85="","",N85)</f>
        <v/>
      </c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15"/>
      <c r="AD47" s="15"/>
      <c r="AE47" s="15"/>
      <c r="AF47" s="15"/>
      <c r="AG47" s="15"/>
      <c r="AH47" s="15"/>
      <c r="AI47" s="15"/>
      <c r="AJ47" s="15"/>
      <c r="AK47" s="16"/>
    </row>
    <row r="48" spans="1:45" ht="15" customHeight="1" x14ac:dyDescent="0.15">
      <c r="A48" s="155"/>
      <c r="B48" s="155"/>
      <c r="C48" s="155"/>
      <c r="D48" s="76"/>
      <c r="E48" s="76"/>
      <c r="F48" s="89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86" t="s">
        <v>41</v>
      </c>
      <c r="AD48" s="86"/>
      <c r="AE48" s="86"/>
      <c r="AF48" s="86"/>
      <c r="AG48" s="86"/>
      <c r="AH48" s="86"/>
      <c r="AI48" s="86"/>
      <c r="AJ48" s="86"/>
      <c r="AK48" s="91"/>
    </row>
    <row r="49" spans="1:63" ht="15" customHeight="1" x14ac:dyDescent="0.15">
      <c r="A49" s="70" t="s">
        <v>54</v>
      </c>
      <c r="B49" s="155"/>
      <c r="C49" s="155"/>
      <c r="D49" s="76" t="s">
        <v>43</v>
      </c>
      <c r="E49" s="76"/>
      <c r="F49" s="20">
        <v>19</v>
      </c>
      <c r="G49" s="26">
        <v>20</v>
      </c>
      <c r="H49" s="26">
        <v>21</v>
      </c>
      <c r="I49" s="26">
        <v>22</v>
      </c>
      <c r="J49" s="26">
        <v>23</v>
      </c>
      <c r="K49" s="26">
        <v>24</v>
      </c>
      <c r="L49" s="26">
        <v>25</v>
      </c>
      <c r="M49" s="26">
        <v>26</v>
      </c>
      <c r="N49" s="26">
        <v>27</v>
      </c>
      <c r="O49" s="26">
        <v>28</v>
      </c>
      <c r="P49" s="26">
        <v>29</v>
      </c>
      <c r="Q49" s="26">
        <v>30</v>
      </c>
      <c r="R49" s="26">
        <v>31</v>
      </c>
      <c r="S49" s="26">
        <v>32</v>
      </c>
      <c r="T49" s="26">
        <v>33</v>
      </c>
      <c r="U49" s="26">
        <v>34</v>
      </c>
      <c r="V49" s="26">
        <v>35</v>
      </c>
      <c r="W49" s="26">
        <v>36</v>
      </c>
      <c r="X49" s="26">
        <v>37</v>
      </c>
      <c r="Y49" s="26">
        <v>38</v>
      </c>
      <c r="Z49" s="26">
        <v>39</v>
      </c>
      <c r="AA49" s="26">
        <v>40</v>
      </c>
      <c r="AB49" s="26">
        <v>41</v>
      </c>
      <c r="AC49" s="26">
        <v>42</v>
      </c>
      <c r="AD49" s="26">
        <v>43</v>
      </c>
      <c r="AE49" s="26">
        <v>44</v>
      </c>
      <c r="AF49" s="26">
        <v>45</v>
      </c>
      <c r="AG49" s="26">
        <v>46</v>
      </c>
      <c r="AH49" s="26">
        <v>47</v>
      </c>
      <c r="AI49" s="26">
        <v>48</v>
      </c>
      <c r="AJ49" s="26">
        <v>49</v>
      </c>
      <c r="AK49" s="26">
        <v>50</v>
      </c>
    </row>
    <row r="50" spans="1:63" ht="24.75" customHeight="1" x14ac:dyDescent="0.15">
      <c r="A50" s="155"/>
      <c r="B50" s="155"/>
      <c r="C50" s="155"/>
      <c r="D50" s="76"/>
      <c r="E50" s="76"/>
      <c r="F50" s="21" t="str">
        <f>MID($N$86,1,1)</f>
        <v/>
      </c>
      <c r="G50" s="4" t="str">
        <f>MID($N$86,2,1)</f>
        <v/>
      </c>
      <c r="H50" s="4" t="str">
        <f>MID($N$86,3,1)</f>
        <v/>
      </c>
      <c r="I50" s="4" t="str">
        <f>MID($N$86,4,1)</f>
        <v/>
      </c>
      <c r="J50" s="4" t="str">
        <f>MID($N$86,5,1)</f>
        <v/>
      </c>
      <c r="K50" s="4" t="str">
        <f>MID($N$86,6,1)</f>
        <v/>
      </c>
      <c r="L50" s="4" t="str">
        <f>MID($N$86,7,1)</f>
        <v/>
      </c>
      <c r="M50" s="4" t="str">
        <f>MID($N$86,8,1)</f>
        <v/>
      </c>
      <c r="N50" s="4" t="str">
        <f>MID($N$86,9,1)</f>
        <v/>
      </c>
      <c r="O50" s="4" t="str">
        <f>MID($N$86,10,1)</f>
        <v/>
      </c>
      <c r="P50" s="4" t="str">
        <f>MID($N$86,11,1)</f>
        <v/>
      </c>
      <c r="Q50" s="4" t="str">
        <f>MID($N$86,12,1)</f>
        <v/>
      </c>
      <c r="R50" s="4" t="str">
        <f>MID($N$86,13,1)</f>
        <v/>
      </c>
      <c r="S50" s="4" t="str">
        <f>MID($N$86,14,1)</f>
        <v/>
      </c>
      <c r="T50" s="4" t="str">
        <f>MID($N$86,15,1)</f>
        <v/>
      </c>
      <c r="U50" s="4" t="str">
        <f>MID($N$86,16,1)</f>
        <v/>
      </c>
      <c r="V50" s="4" t="str">
        <f>MID($N$86,17,1)</f>
        <v/>
      </c>
      <c r="W50" s="4" t="str">
        <f>MID($N$86,18,1)</f>
        <v/>
      </c>
      <c r="X50" s="4" t="str">
        <f>MID($N$86,19,1)</f>
        <v/>
      </c>
      <c r="Y50" s="4" t="str">
        <f>MID($N$86,20,1)</f>
        <v/>
      </c>
      <c r="Z50" s="4" t="str">
        <f>MID($N$86,21,1)</f>
        <v/>
      </c>
      <c r="AA50" s="4" t="str">
        <f>MID($N$86,22,1)</f>
        <v/>
      </c>
      <c r="AB50" s="4" t="str">
        <f>MID($N$86,23,1)</f>
        <v/>
      </c>
      <c r="AC50" s="4" t="str">
        <f>MID($N$86,24,1)</f>
        <v/>
      </c>
      <c r="AD50" s="4" t="str">
        <f>MID($N$86,25,1)</f>
        <v/>
      </c>
      <c r="AE50" s="4" t="str">
        <f>MID($N$86,26,1)</f>
        <v/>
      </c>
      <c r="AF50" s="4" t="str">
        <f>MID($N$86,27,1)</f>
        <v/>
      </c>
      <c r="AG50" s="4" t="str">
        <f>MID($N$86,28,1)</f>
        <v/>
      </c>
      <c r="AH50" s="4" t="str">
        <f>MID($N$86,29,1)</f>
        <v/>
      </c>
      <c r="AI50" s="4" t="str">
        <f>MID($N$86,30,1)</f>
        <v/>
      </c>
      <c r="AJ50" s="4" t="str">
        <f>MID($N$86,31,1)</f>
        <v/>
      </c>
      <c r="AK50" s="4" t="str">
        <f>MID($N$86,32,1)</f>
        <v/>
      </c>
    </row>
    <row r="51" spans="1:63" ht="15" customHeight="1" x14ac:dyDescent="0.15">
      <c r="A51" s="155"/>
      <c r="B51" s="155"/>
      <c r="C51" s="155"/>
      <c r="D51" s="76" t="s">
        <v>44</v>
      </c>
      <c r="E51" s="76"/>
      <c r="F51" s="87" t="str">
        <f>IF(N87="","",N87)</f>
        <v/>
      </c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6"/>
    </row>
    <row r="52" spans="1:63" ht="15" customHeight="1" x14ac:dyDescent="0.15">
      <c r="A52" s="155"/>
      <c r="B52" s="155"/>
      <c r="C52" s="155"/>
      <c r="D52" s="76"/>
      <c r="E52" s="76"/>
      <c r="F52" s="89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86" t="s">
        <v>58</v>
      </c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91"/>
    </row>
    <row r="55" spans="1:63" ht="18" customHeight="1" x14ac:dyDescent="0.15">
      <c r="B55" s="33" t="s">
        <v>138</v>
      </c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</row>
    <row r="56" spans="1:63" s="32" customFormat="1" ht="18" customHeight="1" x14ac:dyDescent="0.15">
      <c r="B56" s="33" t="s">
        <v>59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4"/>
      <c r="O56" s="34"/>
      <c r="P56" s="34"/>
    </row>
    <row r="57" spans="1:63" ht="18" customHeight="1" x14ac:dyDescent="0.15"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</row>
    <row r="58" spans="1:63" ht="22.5" customHeight="1" x14ac:dyDescent="0.15">
      <c r="B58" s="57" t="s">
        <v>60</v>
      </c>
      <c r="C58" s="57"/>
      <c r="D58" s="57"/>
      <c r="E58" s="58"/>
      <c r="F58" s="59"/>
      <c r="G58" s="59"/>
      <c r="H58" s="59"/>
      <c r="I58" s="59"/>
      <c r="J58" s="59"/>
      <c r="K58" s="59"/>
      <c r="L58" s="60"/>
      <c r="M58" s="60"/>
      <c r="N58" s="151"/>
      <c r="O58" s="152"/>
      <c r="P58" s="152"/>
      <c r="Q58" s="152"/>
      <c r="R58" s="152"/>
      <c r="S58" s="153"/>
      <c r="T58" s="153"/>
      <c r="U58" s="154"/>
      <c r="V58" s="55" t="s">
        <v>86</v>
      </c>
      <c r="W58" s="55" t="s">
        <v>87</v>
      </c>
      <c r="X58" s="60"/>
      <c r="Y58" s="60"/>
      <c r="Z58" s="60"/>
      <c r="AA58" s="60"/>
      <c r="AB58" s="60"/>
      <c r="AC58" s="60"/>
      <c r="AD58" s="60"/>
      <c r="AE58" s="60"/>
      <c r="AG58" s="38"/>
      <c r="AH58" s="38"/>
      <c r="AI58" s="39"/>
      <c r="AJ58" s="39"/>
      <c r="AK58" s="39"/>
      <c r="AL58" s="40"/>
      <c r="AM58" s="40"/>
      <c r="AN58" s="40"/>
      <c r="AZ58" s="38"/>
      <c r="BA58" s="38"/>
      <c r="BB58" s="39"/>
      <c r="BC58" s="39"/>
      <c r="BD58" s="39"/>
      <c r="BE58" s="40"/>
      <c r="BF58" s="40"/>
      <c r="BG58" s="40"/>
    </row>
    <row r="59" spans="1:63" ht="22.5" customHeight="1" x14ac:dyDescent="0.15">
      <c r="B59" s="57" t="s">
        <v>61</v>
      </c>
      <c r="C59" s="57"/>
      <c r="D59" s="58"/>
      <c r="E59" s="59"/>
      <c r="F59" s="59"/>
      <c r="G59" s="59"/>
      <c r="H59" s="59"/>
      <c r="I59" s="59"/>
      <c r="J59" s="59"/>
      <c r="K59" s="59"/>
      <c r="L59" s="60"/>
      <c r="M59" s="60"/>
      <c r="N59" s="129" t="s">
        <v>83</v>
      </c>
      <c r="O59" s="141"/>
      <c r="P59" s="141"/>
      <c r="Q59" s="141"/>
      <c r="R59" s="142"/>
      <c r="S59" s="55" t="s">
        <v>86</v>
      </c>
      <c r="T59" s="55" t="s">
        <v>88</v>
      </c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G59" s="41"/>
      <c r="AH59" s="42"/>
      <c r="AI59" s="42"/>
      <c r="AJ59" s="42"/>
      <c r="AK59" s="42"/>
      <c r="AZ59" s="41"/>
      <c r="BA59" s="42"/>
      <c r="BB59" s="42"/>
      <c r="BC59" s="42"/>
      <c r="BD59" s="42"/>
    </row>
    <row r="60" spans="1:63" ht="22.5" customHeight="1" x14ac:dyDescent="0.15">
      <c r="B60" s="57" t="s">
        <v>89</v>
      </c>
      <c r="C60" s="59"/>
      <c r="D60" s="57"/>
      <c r="E60" s="58"/>
      <c r="F60" s="59"/>
      <c r="G60" s="59"/>
      <c r="H60" s="59"/>
      <c r="I60" s="59"/>
      <c r="J60" s="59"/>
      <c r="K60" s="59"/>
      <c r="L60" s="60"/>
      <c r="M60" s="60"/>
      <c r="N60" s="129"/>
      <c r="O60" s="143"/>
      <c r="P60" s="141"/>
      <c r="Q60" s="141"/>
      <c r="R60" s="142"/>
      <c r="S60" s="55" t="s">
        <v>86</v>
      </c>
      <c r="T60" s="55" t="s">
        <v>139</v>
      </c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G60" s="41"/>
      <c r="AH60" s="41"/>
      <c r="AI60" s="42"/>
      <c r="AJ60" s="42"/>
      <c r="AK60" s="42"/>
      <c r="AZ60" s="41"/>
      <c r="BA60" s="41"/>
      <c r="BB60" s="42"/>
      <c r="BC60" s="42"/>
      <c r="BD60" s="42"/>
    </row>
    <row r="61" spans="1:63" ht="22.5" customHeight="1" x14ac:dyDescent="0.15">
      <c r="B61" s="57" t="s">
        <v>62</v>
      </c>
      <c r="C61" s="59"/>
      <c r="D61" s="57"/>
      <c r="E61" s="58"/>
      <c r="F61" s="59"/>
      <c r="G61" s="59"/>
      <c r="H61" s="59"/>
      <c r="I61" s="59"/>
      <c r="J61" s="59"/>
      <c r="K61" s="59"/>
      <c r="L61" s="60"/>
      <c r="M61" s="60"/>
      <c r="N61" s="144"/>
      <c r="O61" s="145"/>
      <c r="P61" s="145"/>
      <c r="Q61" s="145"/>
      <c r="R61" s="146"/>
      <c r="S61" s="55" t="s">
        <v>86</v>
      </c>
      <c r="T61" s="56" t="s">
        <v>136</v>
      </c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G61" s="43"/>
      <c r="AH61" s="43"/>
      <c r="AI61" s="44"/>
      <c r="AJ61" s="44"/>
      <c r="AK61" s="44"/>
      <c r="AZ61" s="43"/>
      <c r="BA61" s="43"/>
      <c r="BB61" s="44"/>
      <c r="BC61" s="44"/>
      <c r="BD61" s="44"/>
    </row>
    <row r="62" spans="1:63" ht="22.5" customHeight="1" x14ac:dyDescent="0.15">
      <c r="B62" s="57" t="s">
        <v>63</v>
      </c>
      <c r="C62" s="59"/>
      <c r="D62" s="57" t="s">
        <v>64</v>
      </c>
      <c r="E62" s="58"/>
      <c r="F62" s="59"/>
      <c r="G62" s="59"/>
      <c r="H62" s="59"/>
      <c r="I62" s="59"/>
      <c r="J62" s="59"/>
      <c r="K62" s="58"/>
      <c r="L62" s="61"/>
      <c r="M62" s="61"/>
      <c r="N62" s="147"/>
      <c r="O62" s="148"/>
      <c r="P62" s="148"/>
      <c r="Q62" s="148"/>
      <c r="R62" s="149"/>
      <c r="S62" s="130"/>
      <c r="T62" s="130"/>
      <c r="U62" s="130"/>
      <c r="V62" s="130"/>
      <c r="W62" s="130"/>
      <c r="X62" s="130"/>
      <c r="Y62" s="131"/>
      <c r="Z62" s="55" t="s">
        <v>86</v>
      </c>
      <c r="AA62" s="55" t="s">
        <v>90</v>
      </c>
      <c r="AB62" s="60"/>
      <c r="AC62" s="60"/>
      <c r="AD62" s="60"/>
      <c r="AE62" s="60"/>
      <c r="AG62" s="46"/>
      <c r="AH62" s="46"/>
      <c r="AI62" s="46"/>
      <c r="AJ62" s="46"/>
      <c r="AK62" s="47"/>
      <c r="AL62" s="47"/>
      <c r="AM62" s="47"/>
      <c r="AN62" s="47"/>
      <c r="AO62" s="47"/>
      <c r="AP62" s="47"/>
      <c r="AQ62" s="47"/>
      <c r="AR62" s="47"/>
      <c r="AZ62" s="46"/>
      <c r="BA62" s="46"/>
      <c r="BB62" s="46"/>
      <c r="BC62" s="46"/>
      <c r="BD62" s="47"/>
      <c r="BE62" s="47"/>
      <c r="BF62" s="47"/>
      <c r="BG62" s="47"/>
      <c r="BH62" s="47"/>
      <c r="BI62" s="47"/>
      <c r="BJ62" s="47"/>
      <c r="BK62" s="47"/>
    </row>
    <row r="63" spans="1:63" ht="22.5" customHeight="1" x14ac:dyDescent="0.15">
      <c r="B63" s="58"/>
      <c r="C63" s="57" t="s">
        <v>65</v>
      </c>
      <c r="D63" s="59"/>
      <c r="E63" s="59"/>
      <c r="F63" s="59"/>
      <c r="G63" s="58" t="s">
        <v>66</v>
      </c>
      <c r="H63" s="59"/>
      <c r="I63" s="58" t="s">
        <v>67</v>
      </c>
      <c r="J63" s="59"/>
      <c r="K63" s="58"/>
      <c r="L63" s="61"/>
      <c r="M63" s="61"/>
      <c r="N63" s="150"/>
      <c r="O63" s="130"/>
      <c r="P63" s="130"/>
      <c r="Q63" s="130"/>
      <c r="R63" s="130"/>
      <c r="S63" s="131"/>
      <c r="T63" s="150"/>
      <c r="U63" s="130"/>
      <c r="V63" s="130"/>
      <c r="W63" s="130"/>
      <c r="X63" s="130"/>
      <c r="Y63" s="131"/>
      <c r="Z63" s="55" t="s">
        <v>86</v>
      </c>
      <c r="AA63" s="55" t="s">
        <v>91</v>
      </c>
      <c r="AB63" s="60"/>
      <c r="AC63" s="60"/>
      <c r="AD63" s="60"/>
      <c r="AE63" s="60"/>
      <c r="AG63" s="48"/>
      <c r="AH63" s="48"/>
      <c r="AI63" s="7"/>
      <c r="AJ63" s="48"/>
      <c r="AK63" s="42"/>
      <c r="AM63" s="48"/>
      <c r="AN63" s="48"/>
      <c r="AO63" s="7"/>
      <c r="AP63" s="48"/>
      <c r="AQ63" s="42"/>
      <c r="AZ63" s="48"/>
      <c r="BA63" s="48"/>
      <c r="BB63" s="7"/>
      <c r="BC63" s="48"/>
      <c r="BD63" s="42"/>
      <c r="BF63" s="48"/>
      <c r="BG63" s="48"/>
      <c r="BH63" s="7"/>
      <c r="BI63" s="48"/>
      <c r="BJ63" s="42"/>
    </row>
    <row r="64" spans="1:63" ht="22.5" customHeight="1" x14ac:dyDescent="0.15">
      <c r="B64" s="58"/>
      <c r="C64" s="57" t="s">
        <v>68</v>
      </c>
      <c r="D64" s="59"/>
      <c r="E64" s="58"/>
      <c r="F64" s="59"/>
      <c r="G64" s="59"/>
      <c r="H64" s="59"/>
      <c r="I64" s="59"/>
      <c r="J64" s="59"/>
      <c r="K64" s="58"/>
      <c r="L64" s="61"/>
      <c r="M64" s="61"/>
      <c r="N64" s="144"/>
      <c r="O64" s="145"/>
      <c r="P64" s="145"/>
      <c r="Q64" s="145"/>
      <c r="R64" s="146"/>
      <c r="S64" s="55" t="s">
        <v>86</v>
      </c>
      <c r="T64" s="56" t="s">
        <v>137</v>
      </c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G64" s="43"/>
      <c r="AH64" s="43"/>
      <c r="AI64" s="44"/>
      <c r="AJ64" s="44"/>
      <c r="AK64" s="44"/>
      <c r="AZ64" s="43"/>
      <c r="BA64" s="43"/>
      <c r="BB64" s="44"/>
      <c r="BC64" s="44"/>
      <c r="BD64" s="44"/>
    </row>
    <row r="65" spans="2:67" ht="22.5" customHeight="1" x14ac:dyDescent="0.15">
      <c r="B65" s="58"/>
      <c r="C65" s="57" t="s">
        <v>69</v>
      </c>
      <c r="D65" s="59"/>
      <c r="E65" s="58"/>
      <c r="F65" s="59"/>
      <c r="G65" s="59"/>
      <c r="H65" s="59"/>
      <c r="I65" s="59"/>
      <c r="J65" s="59"/>
      <c r="K65" s="58"/>
      <c r="L65" s="61"/>
      <c r="M65" s="61"/>
      <c r="N65" s="49"/>
      <c r="O65" s="55" t="s">
        <v>86</v>
      </c>
      <c r="P65" s="55" t="s">
        <v>93</v>
      </c>
      <c r="Q65" s="46"/>
      <c r="R65" s="46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G65" s="41"/>
      <c r="AH65" s="42"/>
      <c r="AI65" s="42"/>
      <c r="AJ65" s="42"/>
      <c r="AK65" s="42"/>
      <c r="AZ65" s="41"/>
      <c r="BA65" s="42"/>
      <c r="BB65" s="42"/>
      <c r="BC65" s="42"/>
      <c r="BD65" s="42"/>
    </row>
    <row r="66" spans="2:67" ht="22.5" customHeight="1" x14ac:dyDescent="0.15">
      <c r="B66" s="58"/>
      <c r="C66" s="57" t="s">
        <v>70</v>
      </c>
      <c r="D66" s="59"/>
      <c r="E66" s="58"/>
      <c r="F66" s="59"/>
      <c r="G66" s="59"/>
      <c r="H66" s="59"/>
      <c r="I66" s="59"/>
      <c r="J66" s="59"/>
      <c r="K66" s="58"/>
      <c r="L66" s="61"/>
      <c r="M66" s="61"/>
      <c r="N66" s="129"/>
      <c r="O66" s="130"/>
      <c r="P66" s="130"/>
      <c r="Q66" s="130"/>
      <c r="R66" s="130"/>
      <c r="S66" s="131"/>
      <c r="T66" s="55" t="s">
        <v>86</v>
      </c>
      <c r="U66" s="55" t="s">
        <v>94</v>
      </c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G66" s="41"/>
      <c r="AH66" s="47"/>
      <c r="AI66" s="47"/>
      <c r="AJ66" s="47"/>
      <c r="AK66" s="47"/>
      <c r="AL66" s="47"/>
      <c r="AZ66" s="41"/>
      <c r="BA66" s="47"/>
      <c r="BB66" s="47"/>
      <c r="BC66" s="47"/>
      <c r="BD66" s="47"/>
      <c r="BE66" s="47"/>
    </row>
    <row r="67" spans="2:67" ht="22.5" customHeight="1" x14ac:dyDescent="0.15">
      <c r="B67" s="58"/>
      <c r="C67" s="57" t="s">
        <v>71</v>
      </c>
      <c r="D67" s="59"/>
      <c r="E67" s="58"/>
      <c r="F67" s="59"/>
      <c r="G67" s="59"/>
      <c r="H67" s="59"/>
      <c r="I67" s="59"/>
      <c r="J67" s="59"/>
      <c r="K67" s="58"/>
      <c r="L67" s="61"/>
      <c r="M67" s="61"/>
      <c r="N67" s="129"/>
      <c r="O67" s="130"/>
      <c r="P67" s="130"/>
      <c r="Q67" s="130"/>
      <c r="R67" s="131"/>
      <c r="S67" s="55" t="s">
        <v>86</v>
      </c>
      <c r="T67" s="55" t="s">
        <v>94</v>
      </c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G67" s="41"/>
      <c r="AH67" s="47"/>
      <c r="AI67" s="47"/>
      <c r="AJ67" s="47"/>
      <c r="AK67" s="47"/>
      <c r="AL67" s="47"/>
      <c r="AZ67" s="41"/>
      <c r="BA67" s="47"/>
      <c r="BB67" s="47"/>
      <c r="BC67" s="47"/>
      <c r="BD67" s="47"/>
      <c r="BE67" s="47"/>
    </row>
    <row r="68" spans="2:67" ht="22.5" customHeight="1" x14ac:dyDescent="0.15">
      <c r="B68" s="58"/>
      <c r="C68" s="57" t="s">
        <v>72</v>
      </c>
      <c r="D68" s="59"/>
      <c r="E68" s="58"/>
      <c r="F68" s="59"/>
      <c r="G68" s="59"/>
      <c r="H68" s="59"/>
      <c r="I68" s="59"/>
      <c r="J68" s="59"/>
      <c r="K68" s="58"/>
      <c r="L68" s="61"/>
      <c r="M68" s="61"/>
      <c r="N68" s="140"/>
      <c r="O68" s="141"/>
      <c r="P68" s="141"/>
      <c r="Q68" s="141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1"/>
      <c r="AF68" s="55" t="s">
        <v>86</v>
      </c>
      <c r="AG68" s="55" t="s">
        <v>96</v>
      </c>
      <c r="AH68" s="41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Z68" s="41"/>
      <c r="BA68" s="41"/>
      <c r="BB68" s="47"/>
      <c r="BC68" s="47"/>
      <c r="BD68" s="47"/>
      <c r="BE68" s="47"/>
      <c r="BF68" s="47"/>
      <c r="BG68" s="47"/>
      <c r="BH68" s="47"/>
      <c r="BI68" s="47"/>
      <c r="BJ68" s="47"/>
      <c r="BK68" s="47"/>
      <c r="BL68" s="47"/>
      <c r="BM68" s="47"/>
      <c r="BN68" s="47"/>
      <c r="BO68" s="47"/>
    </row>
    <row r="69" spans="2:67" ht="22.5" customHeight="1" x14ac:dyDescent="0.15">
      <c r="B69" s="58"/>
      <c r="C69" s="57" t="s">
        <v>73</v>
      </c>
      <c r="D69" s="59"/>
      <c r="E69" s="58"/>
      <c r="F69" s="59"/>
      <c r="G69" s="59"/>
      <c r="H69" s="59"/>
      <c r="I69" s="59"/>
      <c r="J69" s="59"/>
      <c r="K69" s="58"/>
      <c r="L69" s="61"/>
      <c r="M69" s="61"/>
      <c r="N69" s="140"/>
      <c r="O69" s="141"/>
      <c r="P69" s="141"/>
      <c r="Q69" s="141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1"/>
      <c r="AF69" s="55" t="s">
        <v>86</v>
      </c>
      <c r="AG69" s="55" t="s">
        <v>97</v>
      </c>
      <c r="AH69" s="41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  <c r="AZ69" s="41"/>
      <c r="BA69" s="41"/>
      <c r="BB69" s="47"/>
      <c r="BC69" s="47"/>
      <c r="BD69" s="47"/>
      <c r="BE69" s="47"/>
      <c r="BF69" s="47"/>
      <c r="BG69" s="47"/>
      <c r="BH69" s="47"/>
      <c r="BI69" s="47"/>
      <c r="BJ69" s="47"/>
      <c r="BK69" s="47"/>
      <c r="BL69" s="47"/>
      <c r="BM69" s="47"/>
      <c r="BN69" s="47"/>
      <c r="BO69" s="47"/>
    </row>
    <row r="70" spans="2:67" ht="22.5" customHeight="1" x14ac:dyDescent="0.15">
      <c r="B70" s="58"/>
      <c r="C70" s="57" t="s">
        <v>74</v>
      </c>
      <c r="D70" s="59"/>
      <c r="E70" s="58"/>
      <c r="F70" s="59"/>
      <c r="G70" s="59"/>
      <c r="H70" s="59"/>
      <c r="I70" s="59"/>
      <c r="J70" s="59"/>
      <c r="K70" s="58"/>
      <c r="L70" s="61"/>
      <c r="M70" s="61"/>
      <c r="N70" s="140"/>
      <c r="O70" s="141"/>
      <c r="P70" s="141"/>
      <c r="Q70" s="141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1"/>
      <c r="AF70" s="55" t="s">
        <v>86</v>
      </c>
      <c r="AG70" s="55" t="s">
        <v>98</v>
      </c>
      <c r="AH70" s="41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Z70" s="41"/>
      <c r="BA70" s="41"/>
      <c r="BB70" s="47"/>
      <c r="BC70" s="47"/>
      <c r="BD70" s="47"/>
      <c r="BE70" s="47"/>
      <c r="BF70" s="47"/>
      <c r="BG70" s="47"/>
      <c r="BH70" s="47"/>
      <c r="BI70" s="47"/>
      <c r="BJ70" s="47"/>
      <c r="BK70" s="47"/>
      <c r="BL70" s="47"/>
      <c r="BM70" s="47"/>
      <c r="BN70" s="47"/>
      <c r="BO70" s="47"/>
    </row>
    <row r="71" spans="2:67" ht="22.5" customHeight="1" x14ac:dyDescent="0.15">
      <c r="B71" s="58"/>
      <c r="C71" s="57" t="s">
        <v>75</v>
      </c>
      <c r="D71" s="59"/>
      <c r="E71" s="58"/>
      <c r="F71" s="59"/>
      <c r="G71" s="59"/>
      <c r="H71" s="59"/>
      <c r="I71" s="59"/>
      <c r="J71" s="59"/>
      <c r="K71" s="58"/>
      <c r="L71" s="61"/>
      <c r="M71" s="61"/>
      <c r="N71" s="140"/>
      <c r="O71" s="141"/>
      <c r="P71" s="141"/>
      <c r="Q71" s="141"/>
      <c r="R71" s="130"/>
      <c r="S71" s="130"/>
      <c r="T71" s="130"/>
      <c r="U71" s="130"/>
      <c r="V71" s="130"/>
      <c r="W71" s="130"/>
      <c r="X71" s="130"/>
      <c r="Y71" s="130"/>
      <c r="Z71" s="130"/>
      <c r="AA71" s="130"/>
      <c r="AB71" s="130"/>
      <c r="AC71" s="130"/>
      <c r="AD71" s="130"/>
      <c r="AE71" s="131"/>
      <c r="AF71" s="55" t="s">
        <v>86</v>
      </c>
      <c r="AG71" s="55" t="s">
        <v>132</v>
      </c>
      <c r="AH71" s="41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Z71" s="41"/>
      <c r="BA71" s="41"/>
      <c r="BB71" s="47"/>
      <c r="BC71" s="47"/>
      <c r="BD71" s="47"/>
      <c r="BE71" s="47"/>
      <c r="BF71" s="47"/>
      <c r="BG71" s="47"/>
      <c r="BH71" s="47"/>
      <c r="BI71" s="47"/>
      <c r="BJ71" s="47"/>
      <c r="BK71" s="47"/>
      <c r="BL71" s="47"/>
      <c r="BM71" s="47"/>
      <c r="BN71" s="47"/>
      <c r="BO71" s="47"/>
    </row>
    <row r="72" spans="2:67" ht="22.5" customHeight="1" x14ac:dyDescent="0.15">
      <c r="B72" s="58"/>
      <c r="C72" s="57" t="s">
        <v>76</v>
      </c>
      <c r="D72" s="59"/>
      <c r="E72" s="58"/>
      <c r="F72" s="59"/>
      <c r="G72" s="59"/>
      <c r="H72" s="59"/>
      <c r="I72" s="59"/>
      <c r="J72" s="59"/>
      <c r="K72" s="58"/>
      <c r="L72" s="61"/>
      <c r="M72" s="61"/>
      <c r="N72" s="140"/>
      <c r="O72" s="141"/>
      <c r="P72" s="141"/>
      <c r="Q72" s="141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1"/>
      <c r="AF72" s="55" t="s">
        <v>86</v>
      </c>
      <c r="AG72" s="55" t="s">
        <v>99</v>
      </c>
      <c r="AH72" s="41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Z72" s="41"/>
      <c r="BA72" s="41"/>
      <c r="BB72" s="47"/>
      <c r="BC72" s="47"/>
      <c r="BD72" s="47"/>
      <c r="BE72" s="47"/>
      <c r="BF72" s="47"/>
      <c r="BG72" s="47"/>
      <c r="BH72" s="47"/>
      <c r="BI72" s="47"/>
      <c r="BJ72" s="47"/>
      <c r="BK72" s="47"/>
      <c r="BL72" s="47"/>
      <c r="BM72" s="47"/>
      <c r="BN72" s="47"/>
      <c r="BO72" s="47"/>
    </row>
    <row r="73" spans="2:67" ht="22.5" customHeight="1" x14ac:dyDescent="0.15">
      <c r="B73" s="58"/>
      <c r="C73" s="57" t="s">
        <v>77</v>
      </c>
      <c r="D73" s="59"/>
      <c r="E73" s="58"/>
      <c r="F73" s="59"/>
      <c r="G73" s="59"/>
      <c r="H73" s="59"/>
      <c r="I73" s="59"/>
      <c r="J73" s="59"/>
      <c r="K73" s="58"/>
      <c r="L73" s="61"/>
      <c r="M73" s="61"/>
      <c r="N73" s="140"/>
      <c r="O73" s="141"/>
      <c r="P73" s="141"/>
      <c r="Q73" s="141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1"/>
      <c r="AF73" s="55" t="s">
        <v>86</v>
      </c>
      <c r="AG73" s="64" t="s">
        <v>133</v>
      </c>
      <c r="AH73" s="41"/>
      <c r="AI73" s="47"/>
      <c r="AJ73" s="47"/>
      <c r="AK73" s="47"/>
      <c r="AL73" s="47"/>
      <c r="AM73" s="47"/>
      <c r="AN73" s="47"/>
      <c r="AO73" s="47"/>
      <c r="AP73" s="47"/>
      <c r="AQ73" s="47"/>
      <c r="AR73" s="47"/>
      <c r="AS73" s="47"/>
      <c r="AT73" s="47"/>
      <c r="AU73" s="47"/>
      <c r="AV73" s="47"/>
      <c r="AZ73" s="41"/>
      <c r="BA73" s="41"/>
      <c r="BB73" s="47"/>
      <c r="BC73" s="47"/>
      <c r="BD73" s="47"/>
      <c r="BE73" s="47"/>
      <c r="BF73" s="47"/>
      <c r="BG73" s="47"/>
      <c r="BH73" s="47"/>
      <c r="BI73" s="47"/>
      <c r="BJ73" s="47"/>
      <c r="BK73" s="47"/>
      <c r="BL73" s="47"/>
      <c r="BM73" s="47"/>
      <c r="BN73" s="47"/>
      <c r="BO73" s="47"/>
    </row>
    <row r="74" spans="2:67" ht="22.5" customHeight="1" x14ac:dyDescent="0.15">
      <c r="B74" s="58"/>
      <c r="C74" s="57" t="s">
        <v>100</v>
      </c>
      <c r="D74" s="59"/>
      <c r="E74" s="58"/>
      <c r="F74" s="59"/>
      <c r="G74" s="59"/>
      <c r="H74" s="59"/>
      <c r="I74" s="59"/>
      <c r="J74" s="59"/>
      <c r="K74" s="58"/>
      <c r="L74" s="61"/>
      <c r="M74" s="61"/>
      <c r="N74" s="160"/>
      <c r="O74" s="161"/>
      <c r="P74" s="161"/>
      <c r="Q74" s="161"/>
      <c r="R74" s="161"/>
      <c r="S74" s="162"/>
      <c r="T74" s="55" t="s">
        <v>86</v>
      </c>
      <c r="U74" s="55" t="s">
        <v>95</v>
      </c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G74" s="41"/>
      <c r="AH74" s="41"/>
      <c r="AI74" s="47"/>
      <c r="AJ74" s="47"/>
      <c r="AK74" s="47"/>
      <c r="AL74" s="47"/>
      <c r="AM74" s="47"/>
      <c r="AN74" s="47"/>
      <c r="AO74" s="47"/>
      <c r="AP74" s="47"/>
      <c r="AQ74" s="47"/>
      <c r="AR74" s="47"/>
      <c r="AS74" s="47"/>
      <c r="AT74" s="47"/>
      <c r="AU74" s="47"/>
      <c r="AV74" s="47"/>
      <c r="AZ74" s="41"/>
      <c r="BA74" s="41"/>
      <c r="BB74" s="47"/>
      <c r="BC74" s="47"/>
      <c r="BD74" s="47"/>
      <c r="BE74" s="47"/>
      <c r="BF74" s="47"/>
      <c r="BG74" s="47"/>
      <c r="BH74" s="47"/>
      <c r="BI74" s="47"/>
      <c r="BJ74" s="47"/>
      <c r="BK74" s="47"/>
      <c r="BL74" s="47"/>
      <c r="BM74" s="47"/>
      <c r="BN74" s="47"/>
      <c r="BO74" s="47"/>
    </row>
    <row r="75" spans="2:67" ht="4.5" customHeight="1" x14ac:dyDescent="0.15">
      <c r="B75" s="61"/>
      <c r="C75" s="62"/>
      <c r="D75" s="60"/>
      <c r="E75" s="61"/>
      <c r="F75" s="60"/>
      <c r="G75" s="60"/>
      <c r="H75" s="60"/>
      <c r="I75" s="60"/>
      <c r="J75" s="60"/>
      <c r="K75" s="61"/>
      <c r="L75" s="61"/>
      <c r="M75" s="61"/>
      <c r="N75" s="166"/>
      <c r="O75" s="166"/>
      <c r="P75" s="166"/>
      <c r="Q75" s="46"/>
      <c r="R75" s="46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G75" s="46"/>
      <c r="AH75" s="46"/>
      <c r="AI75" s="46"/>
      <c r="AJ75" s="42"/>
      <c r="AK75" s="42"/>
      <c r="AZ75" s="46"/>
      <c r="BA75" s="46"/>
      <c r="BB75" s="46"/>
      <c r="BC75" s="42"/>
      <c r="BD75" s="42"/>
    </row>
    <row r="76" spans="2:67" ht="4.5" customHeight="1" x14ac:dyDescent="0.15">
      <c r="B76" s="61"/>
      <c r="C76" s="62"/>
      <c r="D76" s="60"/>
      <c r="E76" s="61"/>
      <c r="F76" s="60"/>
      <c r="G76" s="60"/>
      <c r="H76" s="60"/>
      <c r="I76" s="60"/>
      <c r="J76" s="60"/>
      <c r="K76" s="61"/>
      <c r="L76" s="61"/>
      <c r="M76" s="61"/>
      <c r="N76" s="46"/>
      <c r="O76" s="46"/>
      <c r="P76" s="46"/>
      <c r="Q76" s="46"/>
      <c r="R76" s="46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G76" s="46"/>
      <c r="AH76" s="46"/>
      <c r="AI76" s="46"/>
      <c r="AJ76" s="42"/>
      <c r="AK76" s="42"/>
      <c r="AZ76" s="46"/>
      <c r="BA76" s="46"/>
      <c r="BB76" s="46"/>
      <c r="BC76" s="42"/>
      <c r="BD76" s="42"/>
    </row>
    <row r="77" spans="2:67" ht="22.5" customHeight="1" x14ac:dyDescent="0.15">
      <c r="B77" s="57" t="s">
        <v>78</v>
      </c>
      <c r="C77" s="59"/>
      <c r="D77" s="57" t="s">
        <v>79</v>
      </c>
      <c r="E77" s="58"/>
      <c r="F77" s="59"/>
      <c r="G77" s="59"/>
      <c r="H77" s="59"/>
      <c r="I77" s="59"/>
      <c r="J77" s="59"/>
      <c r="K77" s="58"/>
      <c r="L77" s="61"/>
      <c r="M77" s="61"/>
      <c r="N77" s="140"/>
      <c r="O77" s="141"/>
      <c r="P77" s="141"/>
      <c r="Q77" s="141"/>
      <c r="R77" s="130"/>
      <c r="S77" s="130"/>
      <c r="T77" s="130"/>
      <c r="U77" s="130"/>
      <c r="V77" s="130"/>
      <c r="W77" s="130"/>
      <c r="X77" s="130"/>
      <c r="Y77" s="131"/>
      <c r="Z77" s="55" t="s">
        <v>86</v>
      </c>
      <c r="AA77" s="55" t="s">
        <v>101</v>
      </c>
      <c r="AB77" s="60"/>
      <c r="AC77" s="60"/>
      <c r="AD77" s="60"/>
      <c r="AE77" s="60"/>
      <c r="AG77" s="46"/>
      <c r="AH77" s="46"/>
      <c r="AI77" s="46"/>
      <c r="AJ77" s="46"/>
      <c r="AK77" s="47"/>
      <c r="AL77" s="47"/>
      <c r="AM77" s="47"/>
      <c r="AN77" s="47"/>
      <c r="AO77" s="47"/>
      <c r="AP77" s="47"/>
      <c r="AQ77" s="47"/>
      <c r="AR77" s="47"/>
      <c r="AZ77" s="46"/>
      <c r="BA77" s="46"/>
      <c r="BB77" s="46"/>
      <c r="BC77" s="46"/>
      <c r="BD77" s="47"/>
      <c r="BE77" s="47"/>
      <c r="BF77" s="47"/>
      <c r="BG77" s="47"/>
      <c r="BH77" s="47"/>
      <c r="BI77" s="47"/>
      <c r="BJ77" s="47"/>
      <c r="BK77" s="47"/>
    </row>
    <row r="78" spans="2:67" ht="22.5" customHeight="1" x14ac:dyDescent="0.15">
      <c r="B78" s="58"/>
      <c r="C78" s="57" t="s">
        <v>65</v>
      </c>
      <c r="D78" s="59"/>
      <c r="E78" s="59"/>
      <c r="F78" s="59"/>
      <c r="G78" s="58" t="s">
        <v>66</v>
      </c>
      <c r="H78" s="59"/>
      <c r="I78" s="63" t="s">
        <v>67</v>
      </c>
      <c r="J78" s="59"/>
      <c r="K78" s="58"/>
      <c r="L78" s="61"/>
      <c r="M78" s="61"/>
      <c r="N78" s="150"/>
      <c r="O78" s="130"/>
      <c r="P78" s="130"/>
      <c r="Q78" s="130"/>
      <c r="R78" s="130"/>
      <c r="S78" s="131"/>
      <c r="T78" s="150"/>
      <c r="U78" s="130"/>
      <c r="V78" s="130"/>
      <c r="W78" s="130"/>
      <c r="X78" s="130"/>
      <c r="Y78" s="131"/>
      <c r="Z78" s="55" t="s">
        <v>86</v>
      </c>
      <c r="AA78" s="55" t="s">
        <v>101</v>
      </c>
      <c r="AB78" s="60"/>
      <c r="AC78" s="60"/>
      <c r="AD78" s="60"/>
      <c r="AE78" s="60"/>
      <c r="AG78" s="48"/>
      <c r="AH78" s="48"/>
      <c r="AI78" s="7"/>
      <c r="AJ78" s="48"/>
      <c r="AK78" s="42"/>
      <c r="AM78" s="48"/>
      <c r="AN78" s="48"/>
      <c r="AO78" s="7"/>
      <c r="AP78" s="48"/>
      <c r="AQ78" s="42"/>
      <c r="AZ78" s="48"/>
      <c r="BA78" s="48"/>
      <c r="BB78" s="7"/>
      <c r="BC78" s="48"/>
      <c r="BD78" s="42"/>
      <c r="BF78" s="48"/>
      <c r="BG78" s="48"/>
      <c r="BH78" s="7"/>
      <c r="BI78" s="48"/>
      <c r="BJ78" s="42"/>
    </row>
    <row r="79" spans="2:67" ht="22.5" customHeight="1" x14ac:dyDescent="0.15">
      <c r="B79" s="58"/>
      <c r="C79" s="57" t="s">
        <v>68</v>
      </c>
      <c r="D79" s="59"/>
      <c r="E79" s="58"/>
      <c r="F79" s="59"/>
      <c r="G79" s="59"/>
      <c r="H79" s="59"/>
      <c r="I79" s="59"/>
      <c r="J79" s="59"/>
      <c r="K79" s="58"/>
      <c r="L79" s="61"/>
      <c r="M79" s="61"/>
      <c r="N79" s="144"/>
      <c r="O79" s="145"/>
      <c r="P79" s="145"/>
      <c r="Q79" s="145"/>
      <c r="R79" s="146"/>
      <c r="S79" s="55" t="s">
        <v>86</v>
      </c>
      <c r="T79" s="55" t="s">
        <v>101</v>
      </c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G79" s="43"/>
      <c r="AH79" s="43"/>
      <c r="AI79" s="44"/>
      <c r="AJ79" s="44"/>
      <c r="AK79" s="44"/>
      <c r="AZ79" s="43"/>
      <c r="BA79" s="43"/>
      <c r="BB79" s="44"/>
      <c r="BC79" s="44"/>
      <c r="BD79" s="44"/>
    </row>
    <row r="80" spans="2:67" ht="22.5" customHeight="1" x14ac:dyDescent="0.15">
      <c r="B80" s="58"/>
      <c r="C80" s="57" t="s">
        <v>70</v>
      </c>
      <c r="D80" s="59"/>
      <c r="E80" s="58"/>
      <c r="F80" s="59"/>
      <c r="G80" s="59"/>
      <c r="H80" s="59"/>
      <c r="I80" s="59"/>
      <c r="J80" s="59"/>
      <c r="K80" s="58"/>
      <c r="L80" s="61"/>
      <c r="M80" s="61"/>
      <c r="N80" s="129"/>
      <c r="O80" s="130"/>
      <c r="P80" s="130"/>
      <c r="Q80" s="130"/>
      <c r="R80" s="130"/>
      <c r="S80" s="131"/>
      <c r="T80" s="55" t="s">
        <v>86</v>
      </c>
      <c r="U80" s="55" t="s">
        <v>101</v>
      </c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G80" s="41"/>
      <c r="AH80" s="47"/>
      <c r="AI80" s="47"/>
      <c r="AJ80" s="47"/>
      <c r="AK80" s="47"/>
      <c r="AL80" s="47"/>
      <c r="AZ80" s="41"/>
      <c r="BA80" s="47"/>
      <c r="BB80" s="47"/>
      <c r="BC80" s="47"/>
      <c r="BD80" s="47"/>
      <c r="BE80" s="47"/>
    </row>
    <row r="81" spans="2:67" ht="22.5" customHeight="1" x14ac:dyDescent="0.15">
      <c r="B81" s="58"/>
      <c r="C81" s="57" t="s">
        <v>71</v>
      </c>
      <c r="D81" s="59"/>
      <c r="E81" s="58"/>
      <c r="F81" s="59"/>
      <c r="G81" s="59"/>
      <c r="H81" s="59"/>
      <c r="I81" s="59"/>
      <c r="J81" s="59"/>
      <c r="K81" s="58"/>
      <c r="L81" s="61"/>
      <c r="M81" s="61"/>
      <c r="N81" s="163"/>
      <c r="O81" s="164"/>
      <c r="P81" s="164"/>
      <c r="Q81" s="164"/>
      <c r="R81" s="165"/>
      <c r="S81" s="55" t="s">
        <v>86</v>
      </c>
      <c r="T81" s="55" t="s">
        <v>102</v>
      </c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G81" s="41"/>
      <c r="AH81" s="47"/>
      <c r="AI81" s="47"/>
      <c r="AJ81" s="47"/>
      <c r="AK81" s="47"/>
      <c r="AL81" s="47"/>
      <c r="AZ81" s="41"/>
      <c r="BA81" s="47"/>
      <c r="BB81" s="47"/>
      <c r="BC81" s="47"/>
      <c r="BD81" s="47"/>
      <c r="BE81" s="47"/>
    </row>
    <row r="82" spans="2:67" ht="22.5" customHeight="1" x14ac:dyDescent="0.15">
      <c r="B82" s="58"/>
      <c r="C82" s="57" t="s">
        <v>72</v>
      </c>
      <c r="D82" s="59"/>
      <c r="E82" s="58"/>
      <c r="F82" s="59"/>
      <c r="G82" s="59"/>
      <c r="H82" s="59"/>
      <c r="I82" s="59"/>
      <c r="J82" s="59"/>
      <c r="K82" s="58"/>
      <c r="L82" s="61"/>
      <c r="M82" s="61"/>
      <c r="N82" s="140"/>
      <c r="O82" s="141"/>
      <c r="P82" s="141"/>
      <c r="Q82" s="141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1"/>
      <c r="AF82" s="55" t="s">
        <v>86</v>
      </c>
      <c r="AG82" s="55" t="s">
        <v>116</v>
      </c>
      <c r="AH82" s="41"/>
      <c r="AI82" s="47"/>
      <c r="AJ82" s="47"/>
      <c r="AK82" s="47"/>
      <c r="AL82" s="47"/>
      <c r="AM82" s="47"/>
      <c r="AN82" s="47"/>
      <c r="AO82" s="47"/>
      <c r="AP82" s="47"/>
      <c r="AQ82" s="47"/>
      <c r="AR82" s="47"/>
      <c r="AS82" s="47"/>
      <c r="AT82" s="47"/>
      <c r="AU82" s="47"/>
      <c r="AV82" s="47"/>
      <c r="AZ82" s="41"/>
      <c r="BA82" s="41"/>
      <c r="BB82" s="47"/>
      <c r="BC82" s="47"/>
      <c r="BD82" s="47"/>
      <c r="BE82" s="47"/>
      <c r="BF82" s="47"/>
      <c r="BG82" s="47"/>
      <c r="BH82" s="47"/>
      <c r="BI82" s="47"/>
      <c r="BJ82" s="47"/>
      <c r="BK82" s="47"/>
      <c r="BL82" s="47"/>
      <c r="BM82" s="47"/>
      <c r="BN82" s="47"/>
      <c r="BO82" s="47"/>
    </row>
    <row r="83" spans="2:67" ht="22.5" customHeight="1" x14ac:dyDescent="0.15">
      <c r="B83" s="58"/>
      <c r="C83" s="57" t="s">
        <v>73</v>
      </c>
      <c r="D83" s="59"/>
      <c r="E83" s="58"/>
      <c r="F83" s="59"/>
      <c r="G83" s="59"/>
      <c r="H83" s="59"/>
      <c r="I83" s="59"/>
      <c r="J83" s="59"/>
      <c r="K83" s="58"/>
      <c r="L83" s="61"/>
      <c r="M83" s="61"/>
      <c r="N83" s="140"/>
      <c r="O83" s="141"/>
      <c r="P83" s="141"/>
      <c r="Q83" s="141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1"/>
      <c r="AF83" s="55" t="s">
        <v>86</v>
      </c>
      <c r="AG83" s="55" t="s">
        <v>117</v>
      </c>
      <c r="AH83" s="41"/>
      <c r="AI83" s="47"/>
      <c r="AJ83" s="47"/>
      <c r="AK83" s="47"/>
      <c r="AL83" s="47"/>
      <c r="AM83" s="47"/>
      <c r="AN83" s="47"/>
      <c r="AO83" s="47"/>
      <c r="AP83" s="47"/>
      <c r="AQ83" s="47"/>
      <c r="AR83" s="47"/>
      <c r="AS83" s="47"/>
      <c r="AT83" s="47"/>
      <c r="AU83" s="47"/>
      <c r="AV83" s="47"/>
      <c r="AZ83" s="41"/>
      <c r="BA83" s="41"/>
      <c r="BB83" s="47"/>
      <c r="BC83" s="47"/>
      <c r="BD83" s="47"/>
      <c r="BE83" s="47"/>
      <c r="BF83" s="47"/>
      <c r="BG83" s="47"/>
      <c r="BH83" s="47"/>
      <c r="BI83" s="47"/>
      <c r="BJ83" s="47"/>
      <c r="BK83" s="47"/>
      <c r="BL83" s="47"/>
      <c r="BM83" s="47"/>
      <c r="BN83" s="47"/>
      <c r="BO83" s="47"/>
    </row>
    <row r="84" spans="2:67" ht="22.5" customHeight="1" x14ac:dyDescent="0.15">
      <c r="B84" s="58"/>
      <c r="C84" s="57" t="s">
        <v>74</v>
      </c>
      <c r="D84" s="59"/>
      <c r="E84" s="58"/>
      <c r="F84" s="59"/>
      <c r="G84" s="59"/>
      <c r="H84" s="59"/>
      <c r="I84" s="59"/>
      <c r="J84" s="59"/>
      <c r="K84" s="58"/>
      <c r="L84" s="61"/>
      <c r="M84" s="61"/>
      <c r="N84" s="140"/>
      <c r="O84" s="141"/>
      <c r="P84" s="141"/>
      <c r="Q84" s="141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1"/>
      <c r="AF84" s="55" t="s">
        <v>86</v>
      </c>
      <c r="AG84" s="55" t="s">
        <v>118</v>
      </c>
      <c r="AH84" s="41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Z84" s="41"/>
      <c r="BA84" s="41"/>
      <c r="BB84" s="47"/>
      <c r="BC84" s="47"/>
      <c r="BD84" s="47"/>
      <c r="BE84" s="47"/>
      <c r="BF84" s="47"/>
      <c r="BG84" s="47"/>
      <c r="BH84" s="47"/>
      <c r="BI84" s="47"/>
      <c r="BJ84" s="47"/>
      <c r="BK84" s="47"/>
      <c r="BL84" s="47"/>
      <c r="BM84" s="47"/>
      <c r="BN84" s="47"/>
      <c r="BO84" s="47"/>
    </row>
    <row r="85" spans="2:67" ht="22.5" customHeight="1" x14ac:dyDescent="0.15">
      <c r="B85" s="58"/>
      <c r="C85" s="57" t="s">
        <v>75</v>
      </c>
      <c r="D85" s="59"/>
      <c r="E85" s="58"/>
      <c r="F85" s="59"/>
      <c r="G85" s="59"/>
      <c r="H85" s="59"/>
      <c r="I85" s="59"/>
      <c r="J85" s="59"/>
      <c r="K85" s="58"/>
      <c r="L85" s="61"/>
      <c r="M85" s="61"/>
      <c r="N85" s="140"/>
      <c r="O85" s="141"/>
      <c r="P85" s="141"/>
      <c r="Q85" s="141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1"/>
      <c r="AF85" s="55" t="s">
        <v>86</v>
      </c>
      <c r="AG85" s="55" t="s">
        <v>134</v>
      </c>
      <c r="AH85" s="41"/>
      <c r="AI85" s="47"/>
      <c r="AJ85" s="47"/>
      <c r="AK85" s="47"/>
      <c r="AL85" s="47"/>
      <c r="AM85" s="47"/>
      <c r="AN85" s="47"/>
      <c r="AO85" s="47"/>
      <c r="AP85" s="47"/>
      <c r="AQ85" s="47"/>
      <c r="AR85" s="47"/>
      <c r="AS85" s="47"/>
      <c r="AT85" s="47"/>
      <c r="AU85" s="47"/>
      <c r="AV85" s="47"/>
      <c r="AZ85" s="41"/>
      <c r="BA85" s="41"/>
      <c r="BB85" s="47"/>
      <c r="BC85" s="47"/>
      <c r="BD85" s="47"/>
      <c r="BE85" s="47"/>
      <c r="BF85" s="47"/>
      <c r="BG85" s="47"/>
      <c r="BH85" s="47"/>
      <c r="BI85" s="47"/>
      <c r="BJ85" s="47"/>
      <c r="BK85" s="47"/>
      <c r="BL85" s="47"/>
      <c r="BM85" s="47"/>
      <c r="BN85" s="47"/>
      <c r="BO85" s="47"/>
    </row>
    <row r="86" spans="2:67" ht="22.5" customHeight="1" x14ac:dyDescent="0.15">
      <c r="B86" s="58"/>
      <c r="C86" s="57" t="s">
        <v>76</v>
      </c>
      <c r="D86" s="59"/>
      <c r="E86" s="58"/>
      <c r="F86" s="59"/>
      <c r="G86" s="59"/>
      <c r="H86" s="59"/>
      <c r="I86" s="59"/>
      <c r="J86" s="59"/>
      <c r="K86" s="58"/>
      <c r="L86" s="61"/>
      <c r="M86" s="61"/>
      <c r="N86" s="140"/>
      <c r="O86" s="141"/>
      <c r="P86" s="141"/>
      <c r="Q86" s="141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1"/>
      <c r="AF86" s="55" t="s">
        <v>86</v>
      </c>
      <c r="AG86" s="55" t="s">
        <v>119</v>
      </c>
      <c r="AH86" s="41"/>
      <c r="AI86" s="47"/>
      <c r="AJ86" s="47"/>
      <c r="AK86" s="47"/>
      <c r="AL86" s="47"/>
      <c r="AM86" s="47"/>
      <c r="AN86" s="47"/>
      <c r="AO86" s="47"/>
      <c r="AP86" s="47"/>
      <c r="AQ86" s="47"/>
      <c r="AR86" s="47"/>
      <c r="AS86" s="47"/>
      <c r="AT86" s="47"/>
      <c r="AU86" s="47"/>
      <c r="AV86" s="47"/>
      <c r="AZ86" s="41"/>
      <c r="BA86" s="41"/>
      <c r="BB86" s="47"/>
      <c r="BC86" s="47"/>
      <c r="BD86" s="47"/>
      <c r="BE86" s="47"/>
      <c r="BF86" s="47"/>
      <c r="BG86" s="47"/>
      <c r="BH86" s="47"/>
      <c r="BI86" s="47"/>
      <c r="BJ86" s="47"/>
      <c r="BK86" s="47"/>
      <c r="BL86" s="47"/>
      <c r="BM86" s="47"/>
      <c r="BN86" s="47"/>
      <c r="BO86" s="47"/>
    </row>
    <row r="87" spans="2:67" ht="22.5" customHeight="1" x14ac:dyDescent="0.15">
      <c r="B87" s="58"/>
      <c r="C87" s="57" t="s">
        <v>77</v>
      </c>
      <c r="D87" s="59"/>
      <c r="E87" s="58"/>
      <c r="F87" s="59"/>
      <c r="G87" s="59"/>
      <c r="H87" s="59"/>
      <c r="I87" s="59"/>
      <c r="J87" s="59"/>
      <c r="K87" s="58"/>
      <c r="L87" s="61"/>
      <c r="M87" s="61"/>
      <c r="N87" s="140"/>
      <c r="O87" s="141"/>
      <c r="P87" s="141"/>
      <c r="Q87" s="141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1"/>
      <c r="AF87" s="55" t="s">
        <v>86</v>
      </c>
      <c r="AG87" s="55" t="s">
        <v>135</v>
      </c>
      <c r="AH87" s="41"/>
      <c r="AI87" s="47"/>
      <c r="AJ87" s="47"/>
      <c r="AK87" s="47"/>
      <c r="AL87" s="47"/>
      <c r="AM87" s="47"/>
      <c r="AN87" s="47"/>
      <c r="AO87" s="47"/>
      <c r="AP87" s="47"/>
      <c r="AQ87" s="47"/>
      <c r="AR87" s="47"/>
      <c r="AS87" s="47"/>
      <c r="AT87" s="47"/>
      <c r="AU87" s="47"/>
      <c r="AV87" s="47"/>
      <c r="AZ87" s="41"/>
      <c r="BA87" s="41"/>
      <c r="BB87" s="47"/>
      <c r="BC87" s="47"/>
      <c r="BD87" s="47"/>
      <c r="BE87" s="47"/>
      <c r="BF87" s="47"/>
      <c r="BG87" s="47"/>
      <c r="BH87" s="47"/>
      <c r="BI87" s="47"/>
      <c r="BJ87" s="47"/>
      <c r="BK87" s="47"/>
      <c r="BL87" s="47"/>
      <c r="BM87" s="47"/>
      <c r="BN87" s="47"/>
      <c r="BO87" s="47"/>
    </row>
  </sheetData>
  <sheetProtection sheet="1" objects="1" scenarios="1"/>
  <mergeCells count="115">
    <mergeCell ref="N85:AE85"/>
    <mergeCell ref="N86:AE86"/>
    <mergeCell ref="N87:AE87"/>
    <mergeCell ref="AA19:AK19"/>
    <mergeCell ref="AK18:AS18"/>
    <mergeCell ref="AD10:AQ10"/>
    <mergeCell ref="AD11:AE12"/>
    <mergeCell ref="N74:S74"/>
    <mergeCell ref="N79:R79"/>
    <mergeCell ref="N80:S80"/>
    <mergeCell ref="N81:R81"/>
    <mergeCell ref="N82:AE82"/>
    <mergeCell ref="N83:AE83"/>
    <mergeCell ref="N84:AE84"/>
    <mergeCell ref="N71:AE71"/>
    <mergeCell ref="N72:AE72"/>
    <mergeCell ref="N73:AE73"/>
    <mergeCell ref="N75:P75"/>
    <mergeCell ref="N77:Y77"/>
    <mergeCell ref="N78:S78"/>
    <mergeCell ref="T78:Y78"/>
    <mergeCell ref="N64:R64"/>
    <mergeCell ref="N66:S66"/>
    <mergeCell ref="N68:AE68"/>
    <mergeCell ref="N67:R67"/>
    <mergeCell ref="A41:C44"/>
    <mergeCell ref="D41:E42"/>
    <mergeCell ref="D43:E44"/>
    <mergeCell ref="F43:L44"/>
    <mergeCell ref="N43:AD44"/>
    <mergeCell ref="N69:AE69"/>
    <mergeCell ref="N70:AE70"/>
    <mergeCell ref="N59:R59"/>
    <mergeCell ref="N60:R60"/>
    <mergeCell ref="N61:R61"/>
    <mergeCell ref="N62:Y62"/>
    <mergeCell ref="N63:S63"/>
    <mergeCell ref="T63:Y63"/>
    <mergeCell ref="N58:U58"/>
    <mergeCell ref="A49:C52"/>
    <mergeCell ref="D49:E50"/>
    <mergeCell ref="D51:E52"/>
    <mergeCell ref="F51:V52"/>
    <mergeCell ref="W52:AK52"/>
    <mergeCell ref="A45:C48"/>
    <mergeCell ref="D45:E46"/>
    <mergeCell ref="D47:E48"/>
    <mergeCell ref="F47:AB48"/>
    <mergeCell ref="AC48:AK48"/>
    <mergeCell ref="A28:C31"/>
    <mergeCell ref="D28:E29"/>
    <mergeCell ref="D30:E31"/>
    <mergeCell ref="F30:V31"/>
    <mergeCell ref="W31:AK31"/>
    <mergeCell ref="A33:Z34"/>
    <mergeCell ref="AC33:AL33"/>
    <mergeCell ref="O39:Q39"/>
    <mergeCell ref="G40:O40"/>
    <mergeCell ref="Q40:Y40"/>
    <mergeCell ref="A35:C40"/>
    <mergeCell ref="D35:Y36"/>
    <mergeCell ref="Z35:AF35"/>
    <mergeCell ref="AG35:AP36"/>
    <mergeCell ref="AA36:AB36"/>
    <mergeCell ref="AC36:AD36"/>
    <mergeCell ref="AE36:AF36"/>
    <mergeCell ref="D37:E38"/>
    <mergeCell ref="D39:E40"/>
    <mergeCell ref="F39:G39"/>
    <mergeCell ref="AE43:AS43"/>
    <mergeCell ref="AF44:AR44"/>
    <mergeCell ref="AF23:AR23"/>
    <mergeCell ref="A24:C27"/>
    <mergeCell ref="D24:E25"/>
    <mergeCell ref="D26:E27"/>
    <mergeCell ref="F26:AB27"/>
    <mergeCell ref="AC27:AK27"/>
    <mergeCell ref="D18:E19"/>
    <mergeCell ref="F18:G18"/>
    <mergeCell ref="O18:Q18"/>
    <mergeCell ref="G19:O19"/>
    <mergeCell ref="Q19:Y19"/>
    <mergeCell ref="A20:C23"/>
    <mergeCell ref="D20:E21"/>
    <mergeCell ref="D22:E23"/>
    <mergeCell ref="F22:L23"/>
    <mergeCell ref="N22:AD23"/>
    <mergeCell ref="A14:C19"/>
    <mergeCell ref="D14:Y15"/>
    <mergeCell ref="Z14:AF14"/>
    <mergeCell ref="AG14:AG15"/>
    <mergeCell ref="AH14:AQ15"/>
    <mergeCell ref="AA15:AB15"/>
    <mergeCell ref="AC15:AD15"/>
    <mergeCell ref="AE15:AF15"/>
    <mergeCell ref="D16:E17"/>
    <mergeCell ref="I6:K6"/>
    <mergeCell ref="L6:T6"/>
    <mergeCell ref="X7:AC8"/>
    <mergeCell ref="AD7:AS8"/>
    <mergeCell ref="A10:E11"/>
    <mergeCell ref="G10:H10"/>
    <mergeCell ref="I10:J10"/>
    <mergeCell ref="K10:L10"/>
    <mergeCell ref="G12:Q12"/>
    <mergeCell ref="A1:D1"/>
    <mergeCell ref="A2:AS2"/>
    <mergeCell ref="AG3:AS4"/>
    <mergeCell ref="A5:E8"/>
    <mergeCell ref="F5:F6"/>
    <mergeCell ref="G5:K5"/>
    <mergeCell ref="L5:T5"/>
    <mergeCell ref="X5:AC6"/>
    <mergeCell ref="AD5:AS6"/>
    <mergeCell ref="G6:H6"/>
  </mergeCells>
  <phoneticPr fontId="2"/>
  <dataValidations count="4">
    <dataValidation imeMode="hiragana" allowBlank="1" showInputMessage="1" showErrorMessage="1" sqref="BF78:BG78 AZ78:BA78 BI78 N63 BI63 BF63:BG63 BC78 T63 AG63:AH63 AJ63 AP63 AM63:AN63 AJ78 AP78 AM78:AN78 AG78:AH78 AZ63:BA63 BC63 N78 T78" xr:uid="{5F4FC1B7-67F1-4893-B820-2FD9F81B3913}"/>
    <dataValidation imeMode="halfKatakana" allowBlank="1" showInputMessage="1" showErrorMessage="1" sqref="N62:Q62 N77:Q77 AG62:AJ62 AG77:AJ77 AZ62:BC62 AZ77:BC77 O68:Q73 N68:N74 N82:Q87 V58:W58 S59:T61 Z62:AA63 S64:T64 O65:P65 T66:U66 S67:T67 T74:U74 S81:T81 AF68:AG73 Z77:AA78 S79:T79 T80:U80 AF82:AG87" xr:uid="{04C1334E-1595-4D28-8527-7FBCA201221D}"/>
    <dataValidation imeMode="disabled" allowBlank="1" showInputMessage="1" showErrorMessage="1" sqref="N59 N60:O61 N64:O64 N58:O58 N80:N81 AZ80:AZ87 N79:O79 N65:N67 AG59 AG60:AH61 AG64:AH64 AH68:AH74 AG58:AH58 AH82:AH87 AZ79:BA79 AG79:AH79 AG74 AZ59 AZ60:BA61 AZ64:BA64 BA68:BA74 AZ58:BA58 BA82:BA87 AZ65:AZ74 AG65:AG67 AG80:AG81" xr:uid="{F30CC415-B32E-4AB1-A371-D951673E776C}"/>
    <dataValidation type="list" showInputMessage="1" showErrorMessage="1" sqref="N75:N76 AG75:AG76 AZ75:AZ76" xr:uid="{13D38C2F-6D8E-46E7-886C-1F4015A311DE}">
      <formula1>"選択して下さい,62:氏名変更,63:住所変更,79:情報提供停止"</formula1>
    </dataValidation>
  </dataValidations>
  <printOptions horizontalCentered="1"/>
  <pageMargins left="0.39370078740157483" right="0.39370078740157483" top="0.59055118110236227" bottom="0.59055118110236227" header="0.51181102362204722" footer="0.51181102362204722"/>
  <pageSetup paperSize="9" scale="93" orientation="portrait" r:id="rId1"/>
  <headerFooter alignWithMargins="0"/>
  <rowBreaks count="1" manualBreakCount="1">
    <brk id="5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1FA44-7206-4B56-A52F-1A581799F1B0}">
  <dimension ref="A1:BO87"/>
  <sheetViews>
    <sheetView showGridLines="0" topLeftCell="A44" zoomScale="110" zoomScaleNormal="110" zoomScaleSheetLayoutView="110" workbookViewId="0">
      <selection activeCell="T81" sqref="T81"/>
    </sheetView>
  </sheetViews>
  <sheetFormatPr defaultColWidth="2.25" defaultRowHeight="18" customHeight="1" x14ac:dyDescent="0.15"/>
  <cols>
    <col min="1" max="45" width="2.25" style="1" customWidth="1"/>
    <col min="46" max="16384" width="2.25" style="1"/>
  </cols>
  <sheetData>
    <row r="1" spans="1:45" ht="18" customHeight="1" x14ac:dyDescent="0.15">
      <c r="A1" s="65" t="s">
        <v>0</v>
      </c>
      <c r="B1" s="65"/>
      <c r="C1" s="65"/>
      <c r="D1" s="65"/>
    </row>
    <row r="2" spans="1:45" ht="36" customHeight="1" x14ac:dyDescent="0.1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</row>
    <row r="3" spans="1:45" s="2" customFormat="1" ht="12" customHeight="1" x14ac:dyDescent="0.15">
      <c r="AG3" s="67">
        <f>IF(N58="","令和　　年　　月　　日",N58)</f>
        <v>45383</v>
      </c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</row>
    <row r="4" spans="1:45" ht="12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</row>
    <row r="5" spans="1:45" ht="13.5" customHeight="1" x14ac:dyDescent="0.15">
      <c r="A5" s="69" t="s">
        <v>2</v>
      </c>
      <c r="B5" s="69"/>
      <c r="C5" s="69"/>
      <c r="D5" s="69"/>
      <c r="E5" s="69"/>
      <c r="F5" s="70" t="s">
        <v>3</v>
      </c>
      <c r="G5" s="71" t="s">
        <v>4</v>
      </c>
      <c r="H5" s="71"/>
      <c r="I5" s="71"/>
      <c r="J5" s="71"/>
      <c r="K5" s="71"/>
      <c r="L5" s="72" t="s">
        <v>5</v>
      </c>
      <c r="M5" s="72"/>
      <c r="N5" s="72"/>
      <c r="O5" s="72"/>
      <c r="P5" s="72"/>
      <c r="Q5" s="72"/>
      <c r="R5" s="72"/>
      <c r="S5" s="72"/>
      <c r="T5" s="72"/>
      <c r="U5" s="2"/>
      <c r="V5" s="2"/>
      <c r="W5" s="2"/>
      <c r="X5" s="70" t="s">
        <v>6</v>
      </c>
      <c r="Y5" s="70"/>
      <c r="Z5" s="70"/>
      <c r="AA5" s="70"/>
      <c r="AB5" s="70"/>
      <c r="AC5" s="70"/>
      <c r="AD5" s="73" t="s">
        <v>84</v>
      </c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5"/>
    </row>
    <row r="6" spans="1:45" ht="15" customHeight="1" x14ac:dyDescent="0.15">
      <c r="A6" s="69"/>
      <c r="B6" s="69"/>
      <c r="C6" s="69"/>
      <c r="D6" s="69"/>
      <c r="E6" s="69"/>
      <c r="F6" s="70"/>
      <c r="G6" s="71" t="s">
        <v>7</v>
      </c>
      <c r="H6" s="71"/>
      <c r="I6" s="71" t="s">
        <v>8</v>
      </c>
      <c r="J6" s="71"/>
      <c r="K6" s="71"/>
      <c r="L6" s="77" t="s">
        <v>9</v>
      </c>
      <c r="M6" s="77"/>
      <c r="N6" s="77"/>
      <c r="O6" s="77"/>
      <c r="P6" s="77"/>
      <c r="Q6" s="77"/>
      <c r="R6" s="77"/>
      <c r="S6" s="77"/>
      <c r="T6" s="77"/>
      <c r="U6" s="2"/>
      <c r="V6" s="2"/>
      <c r="W6" s="2"/>
      <c r="X6" s="70"/>
      <c r="Y6" s="70"/>
      <c r="Z6" s="70"/>
      <c r="AA6" s="70"/>
      <c r="AB6" s="70"/>
      <c r="AC6" s="70"/>
      <c r="AD6" s="73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5"/>
    </row>
    <row r="7" spans="1:45" ht="15" customHeight="1" x14ac:dyDescent="0.15">
      <c r="A7" s="69"/>
      <c r="B7" s="69"/>
      <c r="C7" s="69"/>
      <c r="D7" s="69"/>
      <c r="E7" s="69"/>
      <c r="F7" s="26">
        <v>1</v>
      </c>
      <c r="G7" s="26">
        <v>2</v>
      </c>
      <c r="H7" s="26">
        <v>3</v>
      </c>
      <c r="I7" s="26">
        <v>4</v>
      </c>
      <c r="J7" s="26">
        <v>5</v>
      </c>
      <c r="K7" s="26">
        <v>6</v>
      </c>
      <c r="L7" s="26">
        <v>7</v>
      </c>
      <c r="M7" s="26">
        <v>8</v>
      </c>
      <c r="N7" s="26">
        <v>9</v>
      </c>
      <c r="O7" s="26">
        <v>10</v>
      </c>
      <c r="P7" s="26">
        <v>11</v>
      </c>
      <c r="Q7" s="26">
        <v>12</v>
      </c>
      <c r="R7" s="26">
        <v>13</v>
      </c>
      <c r="S7" s="26">
        <v>14</v>
      </c>
      <c r="T7" s="26">
        <v>15</v>
      </c>
      <c r="U7" s="2"/>
      <c r="V7" s="2"/>
      <c r="W7" s="2"/>
      <c r="X7" s="70" t="s">
        <v>10</v>
      </c>
      <c r="Y7" s="70"/>
      <c r="Z7" s="70"/>
      <c r="AA7" s="70"/>
      <c r="AB7" s="70"/>
      <c r="AC7" s="70"/>
      <c r="AD7" s="73" t="s">
        <v>85</v>
      </c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5"/>
    </row>
    <row r="8" spans="1:45" ht="24.75" customHeight="1" x14ac:dyDescent="0.15">
      <c r="A8" s="69"/>
      <c r="B8" s="69"/>
      <c r="C8" s="69"/>
      <c r="D8" s="69"/>
      <c r="E8" s="69"/>
      <c r="F8" s="3" t="s">
        <v>11</v>
      </c>
      <c r="G8" s="4" t="str">
        <f>MID($N$59,1,1)</f>
        <v>0</v>
      </c>
      <c r="H8" s="4" t="str">
        <f>MID($N$59,2,1)</f>
        <v>7</v>
      </c>
      <c r="I8" s="4" t="str">
        <f>MID($N$59,3,1)</f>
        <v>5</v>
      </c>
      <c r="J8" s="4" t="str">
        <f>MID($N$59,4,1)</f>
        <v>6</v>
      </c>
      <c r="K8" s="4" t="str">
        <f>MID($N$59,5,1)</f>
        <v>6</v>
      </c>
      <c r="L8" s="4" t="str">
        <f>MID($N$60,1,1)</f>
        <v>1</v>
      </c>
      <c r="M8" s="4" t="str">
        <f>MID($N$60,2,1)</f>
        <v>2</v>
      </c>
      <c r="N8" s="4" t="str">
        <f>MID($N$60,3,1)</f>
        <v>3</v>
      </c>
      <c r="O8" s="4" t="str">
        <f>MID($N$60,4,1)</f>
        <v>4</v>
      </c>
      <c r="P8" s="4" t="str">
        <f>MID($N$60,5,1)</f>
        <v>5</v>
      </c>
      <c r="Q8" s="4" t="str">
        <f>MID($N$60,6,1)</f>
        <v>6</v>
      </c>
      <c r="R8" s="4" t="str">
        <f>MID($N$60,7,1)</f>
        <v>7</v>
      </c>
      <c r="S8" s="4" t="str">
        <f>MID($N$60,8,1)</f>
        <v>8</v>
      </c>
      <c r="T8" s="4" t="str">
        <f>MID($N$60,9,1)</f>
        <v>9</v>
      </c>
      <c r="U8" s="2"/>
      <c r="V8" s="2"/>
      <c r="W8" s="2"/>
      <c r="X8" s="70"/>
      <c r="Y8" s="70"/>
      <c r="Z8" s="70"/>
      <c r="AA8" s="70"/>
      <c r="AB8" s="70"/>
      <c r="AC8" s="70"/>
      <c r="AD8" s="73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5"/>
    </row>
    <row r="9" spans="1:45" ht="11.1" customHeight="1" x14ac:dyDescent="0.15">
      <c r="A9" s="5"/>
      <c r="B9" s="5"/>
      <c r="C9" s="5"/>
      <c r="D9" s="5"/>
      <c r="E9" s="5"/>
      <c r="F9" s="6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2"/>
      <c r="V9" s="2"/>
      <c r="W9" s="2"/>
      <c r="X9" s="2"/>
      <c r="Y9" s="2"/>
      <c r="Z9" s="2"/>
      <c r="AA9" s="2"/>
      <c r="AB9" s="2"/>
      <c r="AC9" s="2"/>
    </row>
    <row r="10" spans="1:45" ht="25.5" customHeight="1" x14ac:dyDescent="0.15">
      <c r="A10" s="78" t="s">
        <v>12</v>
      </c>
      <c r="B10" s="79"/>
      <c r="C10" s="79"/>
      <c r="D10" s="79"/>
      <c r="E10" s="80"/>
      <c r="F10" s="26" t="s">
        <v>13</v>
      </c>
      <c r="G10" s="84" t="s">
        <v>14</v>
      </c>
      <c r="H10" s="84"/>
      <c r="I10" s="84" t="s">
        <v>15</v>
      </c>
      <c r="J10" s="84"/>
      <c r="K10" s="84" t="s">
        <v>16</v>
      </c>
      <c r="L10" s="84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157" t="s">
        <v>81</v>
      </c>
      <c r="AE10" s="158"/>
      <c r="AF10" s="158"/>
      <c r="AG10" s="158"/>
      <c r="AH10" s="158"/>
      <c r="AI10" s="158"/>
      <c r="AJ10" s="158"/>
      <c r="AK10" s="158"/>
      <c r="AL10" s="158"/>
      <c r="AM10" s="158"/>
      <c r="AN10" s="158"/>
      <c r="AO10" s="158"/>
      <c r="AP10" s="158"/>
      <c r="AQ10" s="159"/>
    </row>
    <row r="11" spans="1:45" ht="15" customHeight="1" x14ac:dyDescent="0.15">
      <c r="A11" s="81"/>
      <c r="B11" s="82"/>
      <c r="C11" s="82"/>
      <c r="D11" s="82"/>
      <c r="E11" s="83"/>
      <c r="F11" s="4" t="str">
        <f>MID($N$61,1,1)</f>
        <v>5</v>
      </c>
      <c r="G11" s="4" t="str">
        <f>MID($N$61,2,1)</f>
        <v>0</v>
      </c>
      <c r="H11" s="4" t="str">
        <f>MID($N$61,3,1)</f>
        <v>6</v>
      </c>
      <c r="I11" s="4" t="str">
        <f>MID($N$61,4,1)</f>
        <v>0</v>
      </c>
      <c r="J11" s="4" t="str">
        <f>MID($N$61,5,1)</f>
        <v>4</v>
      </c>
      <c r="K11" s="4" t="str">
        <f>MID($N$61,6,1)</f>
        <v>0</v>
      </c>
      <c r="L11" s="4" t="str">
        <f>MID($N$61,7,1)</f>
        <v>1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28"/>
      <c r="AD11" s="76" t="s">
        <v>56</v>
      </c>
      <c r="AE11" s="76"/>
      <c r="AF11" s="26">
        <v>64</v>
      </c>
      <c r="AG11" s="26">
        <v>65</v>
      </c>
      <c r="AH11" s="26">
        <v>66</v>
      </c>
      <c r="AI11" s="26">
        <v>67</v>
      </c>
      <c r="AJ11" s="26">
        <v>68</v>
      </c>
      <c r="AK11" s="26">
        <v>69</v>
      </c>
      <c r="AL11" s="26">
        <v>70</v>
      </c>
      <c r="AM11" s="26">
        <v>71</v>
      </c>
      <c r="AN11" s="26">
        <v>72</v>
      </c>
      <c r="AO11" s="26">
        <v>73</v>
      </c>
      <c r="AP11" s="26">
        <v>74</v>
      </c>
      <c r="AQ11" s="26">
        <v>75</v>
      </c>
    </row>
    <row r="12" spans="1:45" ht="24.6" customHeight="1" x14ac:dyDescent="0.15">
      <c r="A12" s="5"/>
      <c r="B12" s="5"/>
      <c r="C12" s="5"/>
      <c r="D12" s="5"/>
      <c r="E12" s="5"/>
      <c r="F12" s="7"/>
      <c r="G12" s="85" t="s">
        <v>82</v>
      </c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29"/>
      <c r="AD12" s="76"/>
      <c r="AE12" s="76"/>
      <c r="AF12" s="54" t="str">
        <f>MID($N$74,1,1)</f>
        <v>1</v>
      </c>
      <c r="AG12" s="54" t="str">
        <f>MID($N$74,2,1)</f>
        <v>2</v>
      </c>
      <c r="AH12" s="54" t="str">
        <f>MID($N$74,3,1)</f>
        <v>3</v>
      </c>
      <c r="AI12" s="54" t="str">
        <f>MID($N$74,4,1)</f>
        <v>4</v>
      </c>
      <c r="AJ12" s="54" t="str">
        <f>MID($N$74,5,1)</f>
        <v>5</v>
      </c>
      <c r="AK12" s="54" t="str">
        <f>MID($N$74,6,1)</f>
        <v>6</v>
      </c>
      <c r="AL12" s="54" t="str">
        <f>MID($N$74,7,1)</f>
        <v>7</v>
      </c>
      <c r="AM12" s="54" t="str">
        <f>MID($N$74,8,1)</f>
        <v>8</v>
      </c>
      <c r="AN12" s="54" t="str">
        <f>MID($N$74,9,1)</f>
        <v>9</v>
      </c>
      <c r="AO12" s="54" t="str">
        <f>MID($N$74,10,1)</f>
        <v>1</v>
      </c>
      <c r="AP12" s="54" t="str">
        <f>MID($N$74,11,1)</f>
        <v>2</v>
      </c>
      <c r="AQ12" s="54" t="str">
        <f>MID($N$74,12,1)</f>
        <v>3</v>
      </c>
    </row>
    <row r="13" spans="1:45" ht="11.45" customHeight="1" x14ac:dyDescent="0.15">
      <c r="A13" s="30"/>
      <c r="B13" s="30"/>
      <c r="C13" s="30"/>
      <c r="D13" s="30"/>
      <c r="E13" s="30"/>
      <c r="F13" s="2"/>
      <c r="G13" s="2"/>
      <c r="H13" s="2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52"/>
      <c r="AK13" s="52"/>
      <c r="AL13" s="52"/>
      <c r="AM13" s="52"/>
      <c r="AN13" s="52"/>
      <c r="AO13" s="52"/>
      <c r="AP13" s="52"/>
      <c r="AQ13" s="52"/>
    </row>
    <row r="14" spans="1:45" ht="12.75" customHeight="1" x14ac:dyDescent="0.15">
      <c r="A14" s="99" t="s">
        <v>17</v>
      </c>
      <c r="B14" s="100"/>
      <c r="C14" s="101"/>
      <c r="D14" s="71" t="s">
        <v>18</v>
      </c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 t="s">
        <v>19</v>
      </c>
      <c r="AA14" s="71"/>
      <c r="AB14" s="71"/>
      <c r="AC14" s="71"/>
      <c r="AD14" s="71"/>
      <c r="AE14" s="71"/>
      <c r="AF14" s="71"/>
      <c r="AG14" s="70" t="s">
        <v>20</v>
      </c>
      <c r="AH14" s="84" t="s">
        <v>21</v>
      </c>
      <c r="AI14" s="84"/>
      <c r="AJ14" s="84"/>
      <c r="AK14" s="84"/>
      <c r="AL14" s="84"/>
      <c r="AM14" s="84"/>
      <c r="AN14" s="84"/>
      <c r="AO14" s="84"/>
      <c r="AP14" s="84"/>
      <c r="AQ14" s="84"/>
    </row>
    <row r="15" spans="1:45" ht="12.75" customHeight="1" x14ac:dyDescent="0.15">
      <c r="A15" s="102"/>
      <c r="B15" s="103"/>
      <c r="C15" s="104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26" t="s">
        <v>22</v>
      </c>
      <c r="AA15" s="84" t="s">
        <v>23</v>
      </c>
      <c r="AB15" s="84"/>
      <c r="AC15" s="84" t="s">
        <v>24</v>
      </c>
      <c r="AD15" s="84"/>
      <c r="AE15" s="84" t="s">
        <v>25</v>
      </c>
      <c r="AF15" s="84"/>
      <c r="AG15" s="70"/>
      <c r="AH15" s="84"/>
      <c r="AI15" s="84"/>
      <c r="AJ15" s="84"/>
      <c r="AK15" s="84"/>
      <c r="AL15" s="84"/>
      <c r="AM15" s="84"/>
      <c r="AN15" s="84"/>
      <c r="AO15" s="84"/>
      <c r="AP15" s="84"/>
      <c r="AQ15" s="84"/>
    </row>
    <row r="16" spans="1:45" ht="15" customHeight="1" x14ac:dyDescent="0.15">
      <c r="A16" s="102"/>
      <c r="B16" s="103"/>
      <c r="C16" s="104"/>
      <c r="D16" s="76" t="s">
        <v>26</v>
      </c>
      <c r="E16" s="76"/>
      <c r="F16" s="26">
        <v>19</v>
      </c>
      <c r="G16" s="26">
        <v>20</v>
      </c>
      <c r="H16" s="26">
        <v>21</v>
      </c>
      <c r="I16" s="26">
        <v>22</v>
      </c>
      <c r="J16" s="26">
        <v>23</v>
      </c>
      <c r="K16" s="26">
        <v>24</v>
      </c>
      <c r="L16" s="26">
        <v>25</v>
      </c>
      <c r="M16" s="26">
        <v>26</v>
      </c>
      <c r="N16" s="26">
        <v>27</v>
      </c>
      <c r="O16" s="26">
        <v>28</v>
      </c>
      <c r="P16" s="26">
        <v>29</v>
      </c>
      <c r="Q16" s="26">
        <v>30</v>
      </c>
      <c r="R16" s="26">
        <v>31</v>
      </c>
      <c r="S16" s="26">
        <v>32</v>
      </c>
      <c r="T16" s="26">
        <v>33</v>
      </c>
      <c r="U16" s="26">
        <v>34</v>
      </c>
      <c r="V16" s="26">
        <v>35</v>
      </c>
      <c r="W16" s="26">
        <v>36</v>
      </c>
      <c r="X16" s="26">
        <v>37</v>
      </c>
      <c r="Y16" s="26">
        <v>38</v>
      </c>
      <c r="Z16" s="26">
        <v>39</v>
      </c>
      <c r="AA16" s="26">
        <v>40</v>
      </c>
      <c r="AB16" s="26">
        <v>41</v>
      </c>
      <c r="AC16" s="26">
        <v>42</v>
      </c>
      <c r="AD16" s="26">
        <v>43</v>
      </c>
      <c r="AE16" s="26">
        <v>44</v>
      </c>
      <c r="AF16" s="26">
        <v>45</v>
      </c>
      <c r="AG16" s="26">
        <v>46</v>
      </c>
      <c r="AH16" s="26">
        <v>47</v>
      </c>
      <c r="AI16" s="26">
        <v>48</v>
      </c>
      <c r="AJ16" s="26">
        <v>49</v>
      </c>
      <c r="AK16" s="26">
        <v>50</v>
      </c>
      <c r="AL16" s="26">
        <v>51</v>
      </c>
      <c r="AM16" s="26">
        <v>52</v>
      </c>
      <c r="AN16" s="26">
        <v>53</v>
      </c>
      <c r="AO16" s="26">
        <v>54</v>
      </c>
      <c r="AP16" s="26">
        <v>55</v>
      </c>
      <c r="AQ16" s="26">
        <v>56</v>
      </c>
    </row>
    <row r="17" spans="1:45" ht="24.75" customHeight="1" x14ac:dyDescent="0.15">
      <c r="A17" s="102"/>
      <c r="B17" s="103"/>
      <c r="C17" s="104"/>
      <c r="D17" s="76"/>
      <c r="E17" s="76"/>
      <c r="F17" s="4" t="str">
        <f>MID($N$62,1,1)</f>
        <v>ﾘ</v>
      </c>
      <c r="G17" s="4" t="str">
        <f>MID($N$62,2,1)</f>
        <v>ﾕ</v>
      </c>
      <c r="H17" s="4" t="str">
        <f>MID($N$62,3,1)</f>
        <v>ｳ</v>
      </c>
      <c r="I17" s="4" t="str">
        <f>MID($N$62,4,1)</f>
        <v>ﾀ</v>
      </c>
      <c r="J17" s="4" t="str">
        <f>MID($N$62,5,1)</f>
        <v>ﾞ</v>
      </c>
      <c r="K17" s="4" t="str">
        <f>MID($N$62,6,1)</f>
        <v>ｲ</v>
      </c>
      <c r="L17" s="4" t="str">
        <f>MID($N$62,7,1)</f>
        <v xml:space="preserve"> </v>
      </c>
      <c r="M17" s="4" t="str">
        <f>MID($N$62,8,1)</f>
        <v>ﾀ</v>
      </c>
      <c r="N17" s="4" t="str">
        <f>MID($N$62,9,1)</f>
        <v>ﾛ</v>
      </c>
      <c r="O17" s="4" t="str">
        <f>MID($N$62,10,1)</f>
        <v>ｳ</v>
      </c>
      <c r="P17" s="4" t="str">
        <f>MID($N$62,11,1)</f>
        <v/>
      </c>
      <c r="Q17" s="4" t="str">
        <f>MID($N$62,12,1)</f>
        <v/>
      </c>
      <c r="R17" s="4" t="str">
        <f>MID($N$62,13,1)</f>
        <v/>
      </c>
      <c r="S17" s="4" t="str">
        <f>MID($N$62,14,1)</f>
        <v/>
      </c>
      <c r="T17" s="4" t="str">
        <f>MID($N$62,15,1)</f>
        <v/>
      </c>
      <c r="U17" s="4" t="str">
        <f>MID($N$62,16,1)</f>
        <v/>
      </c>
      <c r="V17" s="4" t="str">
        <f>MID($N$62,17,1)</f>
        <v/>
      </c>
      <c r="W17" s="4" t="str">
        <f>MID($N$62,18,1)</f>
        <v/>
      </c>
      <c r="X17" s="4" t="str">
        <f>MID($N$62,19,1)</f>
        <v/>
      </c>
      <c r="Y17" s="4" t="str">
        <f>MID($N$62,20,1)</f>
        <v/>
      </c>
      <c r="Z17" s="4" t="str">
        <f>MID($N$64,1,1)</f>
        <v>4</v>
      </c>
      <c r="AA17" s="4" t="str">
        <f>MID($N$64,2,1)</f>
        <v>0</v>
      </c>
      <c r="AB17" s="4" t="str">
        <f>MID($N$64,3,1)</f>
        <v>3</v>
      </c>
      <c r="AC17" s="4" t="str">
        <f>MID($N$64,4,1)</f>
        <v>0</v>
      </c>
      <c r="AD17" s="4" t="str">
        <f>MID($N$64,5,1)</f>
        <v>5</v>
      </c>
      <c r="AE17" s="4" t="str">
        <f>MID($N$64,6,1)</f>
        <v>0</v>
      </c>
      <c r="AF17" s="4" t="str">
        <f>MID($N$64,7,1)</f>
        <v>1</v>
      </c>
      <c r="AG17" s="4" t="str">
        <f>MID($N$65,1,1)</f>
        <v>1</v>
      </c>
      <c r="AH17" s="8" t="str">
        <f>MID($N$66,1,1)</f>
        <v>1</v>
      </c>
      <c r="AI17" s="8" t="str">
        <f>MID($N$66,2,1)</f>
        <v>2</v>
      </c>
      <c r="AJ17" s="8" t="str">
        <f>MID($N$66,3,1)</f>
        <v>3</v>
      </c>
      <c r="AK17" s="8" t="str">
        <f>MID($N$66,4,1)</f>
        <v>4</v>
      </c>
      <c r="AL17" s="8" t="str">
        <f>MID($N$66,5,1)</f>
        <v>5</v>
      </c>
      <c r="AM17" s="8" t="str">
        <f>MID($N$66,6,1)</f>
        <v>6</v>
      </c>
      <c r="AN17" s="8" t="str">
        <f>MID($N$66,7,1)</f>
        <v>7</v>
      </c>
      <c r="AO17" s="4" t="str">
        <f>MID($N$66,8,1)</f>
        <v>8</v>
      </c>
      <c r="AP17" s="4" t="str">
        <f>MID($N$66,9,1)</f>
        <v>9</v>
      </c>
      <c r="AQ17" s="4" t="str">
        <f>MID($N$66,10,1)</f>
        <v>1</v>
      </c>
    </row>
    <row r="18" spans="1:45" ht="10.5" customHeight="1" x14ac:dyDescent="0.15">
      <c r="A18" s="102"/>
      <c r="B18" s="103"/>
      <c r="C18" s="104"/>
      <c r="D18" s="92" t="s">
        <v>27</v>
      </c>
      <c r="E18" s="93"/>
      <c r="F18" s="92" t="s">
        <v>28</v>
      </c>
      <c r="G18" s="96"/>
      <c r="H18" s="9"/>
      <c r="I18" s="9"/>
      <c r="J18" s="9"/>
      <c r="K18" s="9"/>
      <c r="L18" s="9"/>
      <c r="M18" s="9"/>
      <c r="N18" s="9"/>
      <c r="O18" s="96" t="s">
        <v>29</v>
      </c>
      <c r="P18" s="96"/>
      <c r="Q18" s="96"/>
      <c r="R18" s="9"/>
      <c r="S18" s="9"/>
      <c r="T18" s="9"/>
      <c r="U18" s="9"/>
      <c r="V18" s="9"/>
      <c r="W18" s="9"/>
      <c r="X18" s="9"/>
      <c r="Y18" s="10"/>
      <c r="AK18" s="85" t="s">
        <v>80</v>
      </c>
      <c r="AL18" s="85"/>
      <c r="AM18" s="85"/>
      <c r="AN18" s="85"/>
      <c r="AO18" s="85"/>
      <c r="AP18" s="85"/>
      <c r="AQ18" s="85"/>
      <c r="AR18" s="85"/>
      <c r="AS18" s="85"/>
    </row>
    <row r="19" spans="1:45" ht="19.5" customHeight="1" x14ac:dyDescent="0.15">
      <c r="A19" s="105"/>
      <c r="B19" s="106"/>
      <c r="C19" s="107"/>
      <c r="D19" s="94"/>
      <c r="E19" s="95"/>
      <c r="F19" s="11"/>
      <c r="G19" s="97" t="str">
        <f>IF(N63="","",N63)</f>
        <v>琉大</v>
      </c>
      <c r="H19" s="97">
        <f>[1]入力!$E$9</f>
        <v>0</v>
      </c>
      <c r="I19" s="97">
        <f>[1]入力!$E$9</f>
        <v>0</v>
      </c>
      <c r="J19" s="97">
        <f>[1]入力!$E$9</f>
        <v>0</v>
      </c>
      <c r="K19" s="97">
        <f>[1]入力!$E$9</f>
        <v>0</v>
      </c>
      <c r="L19" s="97">
        <f>[1]入力!$E$9</f>
        <v>0</v>
      </c>
      <c r="M19" s="97">
        <f>[1]入力!$E$9</f>
        <v>0</v>
      </c>
      <c r="N19" s="97">
        <f>[1]入力!$E$9</f>
        <v>0</v>
      </c>
      <c r="O19" s="97"/>
      <c r="P19" s="12"/>
      <c r="Q19" s="97" t="str">
        <f>IF(T63="","",T63)</f>
        <v>太郎</v>
      </c>
      <c r="R19" s="97">
        <f>[1]入力!$H$9</f>
        <v>0</v>
      </c>
      <c r="S19" s="97">
        <f>[1]入力!$H$9</f>
        <v>0</v>
      </c>
      <c r="T19" s="97">
        <f>[1]入力!$H$9</f>
        <v>0</v>
      </c>
      <c r="U19" s="97">
        <f>[1]入力!$H$9</f>
        <v>0</v>
      </c>
      <c r="V19" s="97">
        <f>[1]入力!$H$9</f>
        <v>0</v>
      </c>
      <c r="W19" s="97">
        <f>[1]入力!$H$9</f>
        <v>0</v>
      </c>
      <c r="X19" s="97">
        <f>[1]入力!$H$9</f>
        <v>0</v>
      </c>
      <c r="Y19" s="98">
        <f>[1]入力!$H$9</f>
        <v>0</v>
      </c>
      <c r="AA19" s="156" t="s">
        <v>55</v>
      </c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</row>
    <row r="20" spans="1:45" ht="15" customHeight="1" x14ac:dyDescent="0.15">
      <c r="A20" s="99" t="s">
        <v>30</v>
      </c>
      <c r="B20" s="100"/>
      <c r="C20" s="101"/>
      <c r="D20" s="76" t="s">
        <v>31</v>
      </c>
      <c r="E20" s="76"/>
      <c r="F20" s="26">
        <v>19</v>
      </c>
      <c r="G20" s="26">
        <v>20</v>
      </c>
      <c r="H20" s="26">
        <v>21</v>
      </c>
      <c r="I20" s="26"/>
      <c r="J20" s="26">
        <v>22</v>
      </c>
      <c r="K20" s="26">
        <v>23</v>
      </c>
      <c r="L20" s="26">
        <v>24</v>
      </c>
      <c r="M20" s="26">
        <v>25</v>
      </c>
      <c r="N20" s="26">
        <v>26</v>
      </c>
      <c r="O20" s="26">
        <v>27</v>
      </c>
      <c r="P20" s="26">
        <v>28</v>
      </c>
      <c r="Q20" s="26">
        <v>29</v>
      </c>
      <c r="R20" s="26">
        <v>30</v>
      </c>
      <c r="S20" s="26">
        <v>31</v>
      </c>
      <c r="T20" s="26">
        <v>32</v>
      </c>
      <c r="U20" s="26">
        <v>33</v>
      </c>
      <c r="V20" s="26">
        <v>34</v>
      </c>
      <c r="W20" s="26">
        <v>35</v>
      </c>
      <c r="X20" s="26">
        <v>36</v>
      </c>
      <c r="Y20" s="26">
        <v>37</v>
      </c>
      <c r="Z20" s="26">
        <v>38</v>
      </c>
      <c r="AA20" s="26">
        <v>39</v>
      </c>
      <c r="AB20" s="26">
        <v>40</v>
      </c>
      <c r="AC20" s="26">
        <v>41</v>
      </c>
      <c r="AD20" s="26">
        <v>42</v>
      </c>
      <c r="AE20" s="26">
        <v>43</v>
      </c>
      <c r="AF20" s="26">
        <v>44</v>
      </c>
      <c r="AG20" s="26">
        <v>45</v>
      </c>
      <c r="AH20" s="26">
        <v>46</v>
      </c>
      <c r="AI20" s="26">
        <v>47</v>
      </c>
      <c r="AJ20" s="26">
        <v>48</v>
      </c>
      <c r="AK20" s="26">
        <v>49</v>
      </c>
      <c r="AL20" s="26">
        <v>50</v>
      </c>
      <c r="AM20" s="26">
        <v>51</v>
      </c>
      <c r="AN20" s="26">
        <v>52</v>
      </c>
      <c r="AO20" s="26">
        <v>53</v>
      </c>
      <c r="AP20" s="26">
        <v>54</v>
      </c>
      <c r="AQ20" s="26">
        <v>55</v>
      </c>
      <c r="AR20" s="26">
        <v>56</v>
      </c>
      <c r="AS20" s="26">
        <v>57</v>
      </c>
    </row>
    <row r="21" spans="1:45" ht="24.75" customHeight="1" x14ac:dyDescent="0.15">
      <c r="A21" s="102"/>
      <c r="B21" s="103"/>
      <c r="C21" s="104"/>
      <c r="D21" s="76"/>
      <c r="E21" s="76"/>
      <c r="F21" s="4" t="str">
        <f>MID($N$67,1,1)</f>
        <v>9</v>
      </c>
      <c r="G21" s="4" t="str">
        <f>MID($N$67,2,1)</f>
        <v>0</v>
      </c>
      <c r="H21" s="4" t="str">
        <f>MID($N$67,3,1)</f>
        <v>3</v>
      </c>
      <c r="I21" s="13" t="s">
        <v>32</v>
      </c>
      <c r="J21" s="4" t="str">
        <f>MID($N$67,4,1)</f>
        <v>0</v>
      </c>
      <c r="K21" s="4" t="str">
        <f>MID($N$67,5,1)</f>
        <v>8</v>
      </c>
      <c r="L21" s="4" t="str">
        <f>MID($N$67,6,1)</f>
        <v>0</v>
      </c>
      <c r="M21" s="4" t="str">
        <f>MID($N$67,7,1)</f>
        <v>4</v>
      </c>
      <c r="N21" s="4" t="str">
        <f>MID($N$68,1,1)</f>
        <v>ｵ</v>
      </c>
      <c r="O21" s="4" t="str">
        <f>MID($N$68,2,1)</f>
        <v>ｷ</v>
      </c>
      <c r="P21" s="4" t="str">
        <f>MID($N$68,3,1)</f>
        <v>ﾅ</v>
      </c>
      <c r="Q21" s="4" t="str">
        <f>MID($N$68,4,1)</f>
        <v>ﾜ</v>
      </c>
      <c r="R21" s="4" t="str">
        <f>MID($N$68,5,1)</f>
        <v>ｹ</v>
      </c>
      <c r="S21" s="4" t="str">
        <f>MID($N$68,6,1)</f>
        <v>ﾝ</v>
      </c>
      <c r="T21" s="4" t="str">
        <f>MID($N$68,7,1)</f>
        <v xml:space="preserve"> </v>
      </c>
      <c r="U21" s="4" t="str">
        <f>MID($N$68,8,1)</f>
        <v>ﾅ</v>
      </c>
      <c r="V21" s="4" t="str">
        <f>MID($N$68,9,1)</f>
        <v>ﾊ</v>
      </c>
      <c r="W21" s="4" t="str">
        <f>MID($N$68,10,1)</f>
        <v>ｼ</v>
      </c>
      <c r="X21" s="4" t="str">
        <f>MID($N$68,11,1)</f>
        <v/>
      </c>
      <c r="Y21" s="4" t="str">
        <f>MID($N$68,12,1)</f>
        <v/>
      </c>
      <c r="Z21" s="4" t="str">
        <f>MID($N$68,13,1)</f>
        <v/>
      </c>
      <c r="AA21" s="4" t="str">
        <f>MID($N$68,14,1)</f>
        <v/>
      </c>
      <c r="AB21" s="4" t="str">
        <f>MID($N$68,15,1)</f>
        <v/>
      </c>
      <c r="AC21" s="4" t="str">
        <f>MID($N$68,16,1)</f>
        <v/>
      </c>
      <c r="AD21" s="4" t="str">
        <f>MID($N$68,17,1)</f>
        <v/>
      </c>
      <c r="AE21" s="4" t="str">
        <f>MID($N$68,18,1)</f>
        <v/>
      </c>
      <c r="AF21" s="4" t="str">
        <f>MID($N$68,19,1)</f>
        <v/>
      </c>
      <c r="AG21" s="4" t="str">
        <f>MID($N$68,20,1)</f>
        <v/>
      </c>
      <c r="AH21" s="4" t="str">
        <f>MID($N$68,21,1)</f>
        <v/>
      </c>
      <c r="AI21" s="4" t="str">
        <f>MID($N$68,22,1)</f>
        <v/>
      </c>
      <c r="AJ21" s="4" t="str">
        <f>MID($N$68,23,1)</f>
        <v/>
      </c>
      <c r="AK21" s="4" t="str">
        <f>MID($N$68,24,1)</f>
        <v/>
      </c>
      <c r="AL21" s="4" t="str">
        <f>MID($N$68,25,1)</f>
        <v/>
      </c>
      <c r="AM21" s="4" t="str">
        <f>MID($N$68,26,1)</f>
        <v/>
      </c>
      <c r="AN21" s="4" t="str">
        <f>MID($N$68,27,1)</f>
        <v/>
      </c>
      <c r="AO21" s="4" t="str">
        <f>MID($N$68,28,1)</f>
        <v/>
      </c>
      <c r="AP21" s="4" t="str">
        <f>MID($N$68,29,1)</f>
        <v/>
      </c>
      <c r="AQ21" s="4" t="str">
        <f>MID($N$68,30,1)</f>
        <v/>
      </c>
      <c r="AR21" s="4" t="str">
        <f>MID($N$68,31,1)</f>
        <v/>
      </c>
      <c r="AS21" s="4" t="str">
        <f>MID($N$68,32,1)</f>
        <v/>
      </c>
    </row>
    <row r="22" spans="1:45" ht="15" customHeight="1" x14ac:dyDescent="0.15">
      <c r="A22" s="102"/>
      <c r="B22" s="103"/>
      <c r="C22" s="104"/>
      <c r="D22" s="108" t="s">
        <v>33</v>
      </c>
      <c r="E22" s="108"/>
      <c r="F22" s="99" t="s">
        <v>34</v>
      </c>
      <c r="G22" s="100"/>
      <c r="H22" s="100"/>
      <c r="I22" s="100"/>
      <c r="J22" s="100"/>
      <c r="K22" s="100"/>
      <c r="L22" s="100"/>
      <c r="M22" s="14"/>
      <c r="N22" s="110" t="str">
        <f>IF(N69="","",N69)</f>
        <v>沖縄県 那覇市</v>
      </c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6"/>
    </row>
    <row r="23" spans="1:45" ht="15" customHeight="1" x14ac:dyDescent="0.15">
      <c r="A23" s="105"/>
      <c r="B23" s="106"/>
      <c r="C23" s="107"/>
      <c r="D23" s="109"/>
      <c r="E23" s="109"/>
      <c r="F23" s="105"/>
      <c r="G23" s="106"/>
      <c r="H23" s="106"/>
      <c r="I23" s="106"/>
      <c r="J23" s="106"/>
      <c r="K23" s="106"/>
      <c r="L23" s="106"/>
      <c r="M23" s="17"/>
      <c r="N23" s="112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8" t="s">
        <v>35</v>
      </c>
      <c r="AF23" s="86" t="s">
        <v>36</v>
      </c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19" t="s">
        <v>37</v>
      </c>
    </row>
    <row r="24" spans="1:45" ht="15" customHeight="1" x14ac:dyDescent="0.15">
      <c r="A24" s="71" t="s">
        <v>38</v>
      </c>
      <c r="B24" s="71"/>
      <c r="C24" s="71"/>
      <c r="D24" s="76" t="s">
        <v>39</v>
      </c>
      <c r="E24" s="76"/>
      <c r="F24" s="20">
        <v>19</v>
      </c>
      <c r="G24" s="26">
        <v>20</v>
      </c>
      <c r="H24" s="26">
        <v>21</v>
      </c>
      <c r="I24" s="26">
        <v>22</v>
      </c>
      <c r="J24" s="26">
        <v>23</v>
      </c>
      <c r="K24" s="26">
        <v>24</v>
      </c>
      <c r="L24" s="26">
        <v>25</v>
      </c>
      <c r="M24" s="26">
        <v>26</v>
      </c>
      <c r="N24" s="26">
        <v>27</v>
      </c>
      <c r="O24" s="26">
        <v>28</v>
      </c>
      <c r="P24" s="26">
        <v>29</v>
      </c>
      <c r="Q24" s="26">
        <v>30</v>
      </c>
      <c r="R24" s="26">
        <v>31</v>
      </c>
      <c r="S24" s="26">
        <v>32</v>
      </c>
      <c r="T24" s="26">
        <v>33</v>
      </c>
      <c r="U24" s="26">
        <v>34</v>
      </c>
      <c r="V24" s="26">
        <v>35</v>
      </c>
      <c r="W24" s="26">
        <v>36</v>
      </c>
      <c r="X24" s="26">
        <v>37</v>
      </c>
      <c r="Y24" s="26">
        <v>38</v>
      </c>
      <c r="Z24" s="26">
        <v>39</v>
      </c>
      <c r="AA24" s="26">
        <v>40</v>
      </c>
      <c r="AB24" s="26">
        <v>41</v>
      </c>
      <c r="AC24" s="26">
        <v>42</v>
      </c>
      <c r="AD24" s="26">
        <v>43</v>
      </c>
      <c r="AE24" s="26">
        <v>44</v>
      </c>
      <c r="AF24" s="26">
        <v>45</v>
      </c>
      <c r="AG24" s="26">
        <v>46</v>
      </c>
      <c r="AH24" s="26">
        <v>47</v>
      </c>
      <c r="AI24" s="26">
        <v>48</v>
      </c>
      <c r="AJ24" s="26">
        <v>49</v>
      </c>
      <c r="AK24" s="26">
        <v>50</v>
      </c>
    </row>
    <row r="25" spans="1:45" ht="24.75" customHeight="1" x14ac:dyDescent="0.15">
      <c r="A25" s="71"/>
      <c r="B25" s="71"/>
      <c r="C25" s="71"/>
      <c r="D25" s="76"/>
      <c r="E25" s="76"/>
      <c r="F25" s="21" t="str">
        <f>MID($N$70,1,1)</f>
        <v>ｼ</v>
      </c>
      <c r="G25" s="4" t="str">
        <f>MID($N$70,2,1)</f>
        <v>ﾕ</v>
      </c>
      <c r="H25" s="4" t="str">
        <f>MID($N$70,3,1)</f>
        <v>ﾘ</v>
      </c>
      <c r="I25" s="4" t="str">
        <f>MID($N$70,4,1)</f>
        <v>ｲ</v>
      </c>
      <c r="J25" s="4" t="str">
        <f>MID($N$70,5,1)</f>
        <v>ｼ</v>
      </c>
      <c r="K25" s="4" t="str">
        <f>MID($N$70,6,1)</f>
        <v>ﾐ</v>
      </c>
      <c r="L25" s="4" t="str">
        <f>MID($N$70,7,1)</f>
        <v>ﾈ</v>
      </c>
      <c r="M25" s="4" t="str">
        <f>MID($N$70,8,1)</f>
        <v>ﾁ</v>
      </c>
      <c r="N25" s="4" t="str">
        <f>MID($N$70,9,1)</f>
        <v>ﾖ</v>
      </c>
      <c r="O25" s="4" t="str">
        <f>MID($N$70,10,1)</f>
        <v>ｳ</v>
      </c>
      <c r="P25" s="4" t="str">
        <f>MID($N$70,11,1)</f>
        <v xml:space="preserve"> </v>
      </c>
      <c r="Q25" s="4" t="str">
        <f>MID($N$70,12,1)</f>
        <v>1</v>
      </c>
      <c r="R25" s="4" t="str">
        <f>MID($N$70,13,1)</f>
        <v>-</v>
      </c>
      <c r="S25" s="4" t="str">
        <f>MID($N$70,14,1)</f>
        <v>2</v>
      </c>
      <c r="T25" s="4" t="str">
        <f>MID($N$70,15,1)</f>
        <v>-</v>
      </c>
      <c r="U25" s="4" t="str">
        <f>MID($N$70,16,1)</f>
        <v>3</v>
      </c>
      <c r="V25" s="4" t="str">
        <f>MID($N$70,17,1)</f>
        <v/>
      </c>
      <c r="W25" s="4" t="str">
        <f>MID($N$70,18,1)</f>
        <v/>
      </c>
      <c r="X25" s="4" t="str">
        <f>MID($N$70,19,1)</f>
        <v/>
      </c>
      <c r="Y25" s="4" t="str">
        <f>MID($N$70,20,1)</f>
        <v/>
      </c>
      <c r="Z25" s="4" t="str">
        <f>MID($N$70,21,1)</f>
        <v/>
      </c>
      <c r="AA25" s="4" t="str">
        <f>MID($N$70,22,1)</f>
        <v/>
      </c>
      <c r="AB25" s="4" t="str">
        <f>MID($N$70,23,1)</f>
        <v/>
      </c>
      <c r="AC25" s="4" t="str">
        <f>MID($N$70,24,1)</f>
        <v/>
      </c>
      <c r="AD25" s="4" t="str">
        <f>MID($N$70,25,1)</f>
        <v/>
      </c>
      <c r="AE25" s="4" t="str">
        <f>MID($N$70,26,1)</f>
        <v/>
      </c>
      <c r="AF25" s="4" t="str">
        <f>MID($N$70,27,1)</f>
        <v/>
      </c>
      <c r="AG25" s="4" t="str">
        <f>MID($N$70,28,1)</f>
        <v/>
      </c>
      <c r="AH25" s="4" t="str">
        <f>MID($N$70,29,1)</f>
        <v/>
      </c>
      <c r="AI25" s="4" t="str">
        <f>MID($N$70,30,1)</f>
        <v/>
      </c>
      <c r="AJ25" s="4" t="str">
        <f>MID($N$70,31,1)</f>
        <v/>
      </c>
      <c r="AK25" s="4" t="str">
        <f>MID($N$70,32,1)</f>
        <v/>
      </c>
    </row>
    <row r="26" spans="1:45" ht="15" customHeight="1" x14ac:dyDescent="0.15">
      <c r="A26" s="71"/>
      <c r="B26" s="71"/>
      <c r="C26" s="71"/>
      <c r="D26" s="76" t="s">
        <v>40</v>
      </c>
      <c r="E26" s="76"/>
      <c r="F26" s="87" t="str">
        <f>IF(N71="","",N71)</f>
        <v>首里石嶺町1-2-3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15"/>
      <c r="AD26" s="15"/>
      <c r="AE26" s="15"/>
      <c r="AF26" s="15"/>
      <c r="AG26" s="15"/>
      <c r="AH26" s="15"/>
      <c r="AI26" s="15"/>
      <c r="AJ26" s="15"/>
      <c r="AK26" s="16"/>
    </row>
    <row r="27" spans="1:45" ht="15" customHeight="1" x14ac:dyDescent="0.15">
      <c r="A27" s="71"/>
      <c r="B27" s="71"/>
      <c r="C27" s="71"/>
      <c r="D27" s="76"/>
      <c r="E27" s="76"/>
      <c r="F27" s="89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86" t="s">
        <v>41</v>
      </c>
      <c r="AD27" s="86"/>
      <c r="AE27" s="86"/>
      <c r="AF27" s="86"/>
      <c r="AG27" s="86"/>
      <c r="AH27" s="86"/>
      <c r="AI27" s="86"/>
      <c r="AJ27" s="86"/>
      <c r="AK27" s="91"/>
    </row>
    <row r="28" spans="1:45" ht="15" customHeight="1" x14ac:dyDescent="0.15">
      <c r="A28" s="71" t="s">
        <v>42</v>
      </c>
      <c r="B28" s="71"/>
      <c r="C28" s="71"/>
      <c r="D28" s="76" t="s">
        <v>43</v>
      </c>
      <c r="E28" s="76"/>
      <c r="F28" s="20">
        <v>19</v>
      </c>
      <c r="G28" s="26">
        <v>20</v>
      </c>
      <c r="H28" s="26">
        <v>21</v>
      </c>
      <c r="I28" s="26">
        <v>22</v>
      </c>
      <c r="J28" s="26">
        <v>23</v>
      </c>
      <c r="K28" s="26">
        <v>24</v>
      </c>
      <c r="L28" s="26">
        <v>25</v>
      </c>
      <c r="M28" s="26">
        <v>26</v>
      </c>
      <c r="N28" s="26">
        <v>27</v>
      </c>
      <c r="O28" s="26">
        <v>28</v>
      </c>
      <c r="P28" s="26">
        <v>29</v>
      </c>
      <c r="Q28" s="26">
        <v>30</v>
      </c>
      <c r="R28" s="26">
        <v>31</v>
      </c>
      <c r="S28" s="26">
        <v>32</v>
      </c>
      <c r="T28" s="26">
        <v>33</v>
      </c>
      <c r="U28" s="26">
        <v>34</v>
      </c>
      <c r="V28" s="26">
        <v>35</v>
      </c>
      <c r="W28" s="26">
        <v>36</v>
      </c>
      <c r="X28" s="26">
        <v>37</v>
      </c>
      <c r="Y28" s="26">
        <v>38</v>
      </c>
      <c r="Z28" s="26">
        <v>39</v>
      </c>
      <c r="AA28" s="26">
        <v>40</v>
      </c>
      <c r="AB28" s="26">
        <v>41</v>
      </c>
      <c r="AC28" s="26">
        <v>42</v>
      </c>
      <c r="AD28" s="26">
        <v>43</v>
      </c>
      <c r="AE28" s="26">
        <v>44</v>
      </c>
      <c r="AF28" s="26">
        <v>45</v>
      </c>
      <c r="AG28" s="26">
        <v>46</v>
      </c>
      <c r="AH28" s="26">
        <v>47</v>
      </c>
      <c r="AI28" s="26">
        <v>48</v>
      </c>
      <c r="AJ28" s="26">
        <v>49</v>
      </c>
      <c r="AK28" s="26">
        <v>50</v>
      </c>
    </row>
    <row r="29" spans="1:45" ht="24.75" customHeight="1" x14ac:dyDescent="0.15">
      <c r="A29" s="71"/>
      <c r="B29" s="71"/>
      <c r="C29" s="71"/>
      <c r="D29" s="76"/>
      <c r="E29" s="76"/>
      <c r="F29" s="21" t="str">
        <f>MID($N$72,1,1)</f>
        <v>ﾘ</v>
      </c>
      <c r="G29" s="4" t="str">
        <f>MID($N$72,2,1)</f>
        <v>ﾕ</v>
      </c>
      <c r="H29" s="4" t="str">
        <f>MID($N$72,3,1)</f>
        <v>ｳ</v>
      </c>
      <c r="I29" s="4" t="str">
        <f>MID($N$72,4,1)</f>
        <v>ﾀ</v>
      </c>
      <c r="J29" s="4" t="str">
        <f>MID($N$72,5,1)</f>
        <v>ﾞ</v>
      </c>
      <c r="K29" s="4" t="str">
        <f>MID($N$72,6,1)</f>
        <v>ｲ</v>
      </c>
      <c r="L29" s="4" t="str">
        <f>MID($N$72,7,1)</f>
        <v>K</v>
      </c>
      <c r="M29" s="4" t="str">
        <f>MID($N$72,8,1)</f>
        <v>Y</v>
      </c>
      <c r="N29" s="4" t="str">
        <f>MID($N$72,9,1)</f>
        <v>O</v>
      </c>
      <c r="O29" s="4" t="str">
        <f>MID($N$72,10,1)</f>
        <v>S</v>
      </c>
      <c r="P29" s="4" t="str">
        <f>MID($N$72,11,1)</f>
        <v>A</v>
      </c>
      <c r="Q29" s="4" t="str">
        <f>MID($N$72,12,1)</f>
        <v>I</v>
      </c>
      <c r="R29" s="4" t="str">
        <f>MID($N$72,13,1)</f>
        <v>ｱ</v>
      </c>
      <c r="S29" s="4" t="str">
        <f>MID($N$72,14,1)</f>
        <v>ﾊ</v>
      </c>
      <c r="T29" s="4" t="str">
        <f>MID($N$72,15,1)</f>
        <v>ﾟ</v>
      </c>
      <c r="U29" s="4" t="str">
        <f>MID($N$72,16,1)</f>
        <v>ｰ</v>
      </c>
      <c r="V29" s="4" t="str">
        <f>MID($N$72,17,1)</f>
        <v>ﾄ</v>
      </c>
      <c r="W29" s="4" t="str">
        <f>MID($N$72,18,1)</f>
        <v xml:space="preserve"> </v>
      </c>
      <c r="X29" s="4" t="str">
        <f>MID($N$72,19,1)</f>
        <v>1</v>
      </c>
      <c r="Y29" s="4" t="str">
        <f>MID($N$72,20,1)</f>
        <v>0</v>
      </c>
      <c r="Z29" s="4" t="str">
        <f>MID($N$72,21,1)</f>
        <v>1</v>
      </c>
      <c r="AA29" s="4" t="str">
        <f>MID($N$72,22,1)</f>
        <v/>
      </c>
      <c r="AB29" s="4" t="str">
        <f>MID($N$72,23,1)</f>
        <v/>
      </c>
      <c r="AC29" s="4" t="str">
        <f>MID($N$72,24,1)</f>
        <v/>
      </c>
      <c r="AD29" s="4" t="str">
        <f>MID($N$72,25,1)</f>
        <v/>
      </c>
      <c r="AE29" s="4" t="str">
        <f>MID($N$72,26,1)</f>
        <v/>
      </c>
      <c r="AF29" s="4" t="str">
        <f>MID($N$72,27,1)</f>
        <v/>
      </c>
      <c r="AG29" s="4" t="str">
        <f>MID($N$72,28,1)</f>
        <v/>
      </c>
      <c r="AH29" s="4" t="str">
        <f>MID($N$72,29,1)</f>
        <v/>
      </c>
      <c r="AI29" s="4" t="str">
        <f>MID($N$72,30,1)</f>
        <v/>
      </c>
      <c r="AJ29" s="4" t="str">
        <f>MID($N$72,31,1)</f>
        <v/>
      </c>
      <c r="AK29" s="4" t="str">
        <f>MID($N$72,32,1)</f>
        <v/>
      </c>
    </row>
    <row r="30" spans="1:45" ht="15" customHeight="1" x14ac:dyDescent="0.15">
      <c r="A30" s="71"/>
      <c r="B30" s="71"/>
      <c r="C30" s="71"/>
      <c r="D30" s="76" t="s">
        <v>44</v>
      </c>
      <c r="E30" s="76"/>
      <c r="F30" s="114" t="str">
        <f>IF(N73="","",N73)</f>
        <v>琉大Kyo･Saiアパート 101号室</v>
      </c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6"/>
    </row>
    <row r="31" spans="1:45" ht="15" customHeight="1" x14ac:dyDescent="0.15">
      <c r="A31" s="71"/>
      <c r="B31" s="71"/>
      <c r="C31" s="71"/>
      <c r="D31" s="76"/>
      <c r="E31" s="76"/>
      <c r="F31" s="116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86" t="s">
        <v>58</v>
      </c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91"/>
    </row>
    <row r="32" spans="1:45" ht="24.75" customHeight="1" x14ac:dyDescent="0.15">
      <c r="A32" s="22"/>
      <c r="B32" s="22"/>
      <c r="C32" s="22"/>
      <c r="D32" s="27"/>
      <c r="E32" s="27"/>
    </row>
    <row r="33" spans="1:45" ht="18.75" customHeight="1" x14ac:dyDescent="0.15">
      <c r="A33" s="118" t="s">
        <v>45</v>
      </c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C33" s="121" t="s">
        <v>57</v>
      </c>
      <c r="AD33" s="121"/>
      <c r="AE33" s="121"/>
      <c r="AF33" s="121"/>
      <c r="AG33" s="121"/>
      <c r="AH33" s="121"/>
      <c r="AI33" s="121"/>
      <c r="AJ33" s="121"/>
      <c r="AK33" s="121"/>
      <c r="AL33" s="121"/>
    </row>
    <row r="34" spans="1:45" s="27" customFormat="1" ht="12" customHeight="1" x14ac:dyDescent="0.15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</row>
    <row r="35" spans="1:45" ht="12.75" customHeight="1" x14ac:dyDescent="0.15">
      <c r="A35" s="92" t="s">
        <v>46</v>
      </c>
      <c r="B35" s="96"/>
      <c r="C35" s="93"/>
      <c r="D35" s="84" t="s">
        <v>47</v>
      </c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 t="s">
        <v>48</v>
      </c>
      <c r="AA35" s="84"/>
      <c r="AB35" s="84"/>
      <c r="AC35" s="84"/>
      <c r="AD35" s="84"/>
      <c r="AE35" s="84"/>
      <c r="AF35" s="84"/>
      <c r="AG35" s="84" t="s">
        <v>49</v>
      </c>
      <c r="AH35" s="84"/>
      <c r="AI35" s="84"/>
      <c r="AJ35" s="84"/>
      <c r="AK35" s="84"/>
      <c r="AL35" s="84"/>
      <c r="AM35" s="84"/>
      <c r="AN35" s="84"/>
      <c r="AO35" s="84"/>
      <c r="AP35" s="84"/>
    </row>
    <row r="36" spans="1:45" ht="12.75" customHeight="1" x14ac:dyDescent="0.15">
      <c r="A36" s="122"/>
      <c r="B36" s="123"/>
      <c r="C36" s="12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24" t="s">
        <v>22</v>
      </c>
      <c r="AA36" s="126" t="s">
        <v>23</v>
      </c>
      <c r="AB36" s="126"/>
      <c r="AC36" s="126" t="s">
        <v>24</v>
      </c>
      <c r="AD36" s="126"/>
      <c r="AE36" s="126" t="s">
        <v>25</v>
      </c>
      <c r="AF36" s="126"/>
      <c r="AG36" s="84"/>
      <c r="AH36" s="84"/>
      <c r="AI36" s="84"/>
      <c r="AJ36" s="84"/>
      <c r="AK36" s="84"/>
      <c r="AL36" s="84"/>
      <c r="AM36" s="84"/>
      <c r="AN36" s="84"/>
      <c r="AO36" s="84"/>
      <c r="AP36" s="84"/>
    </row>
    <row r="37" spans="1:45" ht="15" customHeight="1" x14ac:dyDescent="0.15">
      <c r="A37" s="122"/>
      <c r="B37" s="123"/>
      <c r="C37" s="124"/>
      <c r="D37" s="76" t="s">
        <v>50</v>
      </c>
      <c r="E37" s="76"/>
      <c r="F37" s="26">
        <v>19</v>
      </c>
      <c r="G37" s="26">
        <v>20</v>
      </c>
      <c r="H37" s="26">
        <v>21</v>
      </c>
      <c r="I37" s="26">
        <v>22</v>
      </c>
      <c r="J37" s="26">
        <v>23</v>
      </c>
      <c r="K37" s="26">
        <v>24</v>
      </c>
      <c r="L37" s="26">
        <v>25</v>
      </c>
      <c r="M37" s="26">
        <v>26</v>
      </c>
      <c r="N37" s="26">
        <v>27</v>
      </c>
      <c r="O37" s="26">
        <v>28</v>
      </c>
      <c r="P37" s="26">
        <v>29</v>
      </c>
      <c r="Q37" s="26">
        <v>30</v>
      </c>
      <c r="R37" s="26">
        <v>31</v>
      </c>
      <c r="S37" s="26">
        <v>32</v>
      </c>
      <c r="T37" s="26">
        <v>33</v>
      </c>
      <c r="U37" s="26">
        <v>34</v>
      </c>
      <c r="V37" s="26">
        <v>35</v>
      </c>
      <c r="W37" s="26">
        <v>36</v>
      </c>
      <c r="X37" s="26">
        <v>37</v>
      </c>
      <c r="Y37" s="26">
        <v>38</v>
      </c>
      <c r="Z37" s="26">
        <v>39</v>
      </c>
      <c r="AA37" s="26">
        <v>40</v>
      </c>
      <c r="AB37" s="26">
        <v>41</v>
      </c>
      <c r="AC37" s="26">
        <v>42</v>
      </c>
      <c r="AD37" s="26">
        <v>43</v>
      </c>
      <c r="AE37" s="26">
        <v>44</v>
      </c>
      <c r="AF37" s="26">
        <v>45</v>
      </c>
      <c r="AG37" s="26">
        <v>46</v>
      </c>
      <c r="AH37" s="26">
        <v>47</v>
      </c>
      <c r="AI37" s="26">
        <v>48</v>
      </c>
      <c r="AJ37" s="26">
        <v>49</v>
      </c>
      <c r="AK37" s="26">
        <v>50</v>
      </c>
      <c r="AL37" s="26">
        <v>51</v>
      </c>
      <c r="AM37" s="26">
        <v>52</v>
      </c>
      <c r="AN37" s="26">
        <v>53</v>
      </c>
      <c r="AO37" s="26">
        <v>54</v>
      </c>
      <c r="AP37" s="26">
        <v>55</v>
      </c>
    </row>
    <row r="38" spans="1:45" ht="24.75" customHeight="1" x14ac:dyDescent="0.15">
      <c r="A38" s="122"/>
      <c r="B38" s="123"/>
      <c r="C38" s="124"/>
      <c r="D38" s="76"/>
      <c r="E38" s="76"/>
      <c r="F38" s="21" t="str">
        <f>MID($N$77,1,1)</f>
        <v>ﾘ</v>
      </c>
      <c r="G38" s="4" t="str">
        <f>MID($N$77,2,1)</f>
        <v>ﾕ</v>
      </c>
      <c r="H38" s="4" t="str">
        <f>MID($N$77,3,1)</f>
        <v>ｳ</v>
      </c>
      <c r="I38" s="4" t="str">
        <f>MID($N$77,4,1)</f>
        <v>ﾀ</v>
      </c>
      <c r="J38" s="4" t="str">
        <f>MID($N$77,5,1)</f>
        <v>ﾞ</v>
      </c>
      <c r="K38" s="4" t="str">
        <f>MID($N$77,6,1)</f>
        <v>ｲ</v>
      </c>
      <c r="L38" s="4" t="str">
        <f>MID($N$77,7,1)</f>
        <v xml:space="preserve"> </v>
      </c>
      <c r="M38" s="4" t="str">
        <f>MID($N$77,8,1)</f>
        <v>ﾊ</v>
      </c>
      <c r="N38" s="4" t="str">
        <f>MID($N$77,9,1)</f>
        <v>ﾅ</v>
      </c>
      <c r="O38" s="4" t="str">
        <f>MID($N$77,10,1)</f>
        <v>ｺ</v>
      </c>
      <c r="P38" s="4" t="str">
        <f>MID($N$77,11,1)</f>
        <v/>
      </c>
      <c r="Q38" s="4" t="str">
        <f>MID($N$77,12,1)</f>
        <v/>
      </c>
      <c r="R38" s="4" t="str">
        <f>MID($N$77,13,1)</f>
        <v/>
      </c>
      <c r="S38" s="4" t="str">
        <f>MID($N$77,14,1)</f>
        <v/>
      </c>
      <c r="T38" s="4" t="str">
        <f>MID($N$77,15,1)</f>
        <v/>
      </c>
      <c r="U38" s="4" t="str">
        <f>MID($N$77,16,1)</f>
        <v/>
      </c>
      <c r="V38" s="4" t="str">
        <f>MID($N$77,17,1)</f>
        <v/>
      </c>
      <c r="W38" s="4" t="str">
        <f>MID($N$77,18,1)</f>
        <v/>
      </c>
      <c r="X38" s="4" t="str">
        <f>MID($N$77,19,1)</f>
        <v/>
      </c>
      <c r="Y38" s="4" t="str">
        <f>MID($N$77,20,1)</f>
        <v/>
      </c>
      <c r="Z38" s="21" t="str">
        <f>MID($N$79,1,1)</f>
        <v>4</v>
      </c>
      <c r="AA38" s="4" t="str">
        <f>MID($N$79,2,1)</f>
        <v>0</v>
      </c>
      <c r="AB38" s="4" t="str">
        <f>MID($N$79,3,1)</f>
        <v>3</v>
      </c>
      <c r="AC38" s="4" t="str">
        <f>MID($N$79,4,1)</f>
        <v>0</v>
      </c>
      <c r="AD38" s="4" t="str">
        <f>MID($N$79,5,1)</f>
        <v>6</v>
      </c>
      <c r="AE38" s="4" t="str">
        <f>MID($N$79,6,1)</f>
        <v>0</v>
      </c>
      <c r="AF38" s="4" t="str">
        <f>MID($N$79,7,1)</f>
        <v>1</v>
      </c>
      <c r="AG38" s="21" t="str">
        <f>MID($N$80,1,1)</f>
        <v>1</v>
      </c>
      <c r="AH38" s="4" t="str">
        <f>MID($N$80,2,1)</f>
        <v>2</v>
      </c>
      <c r="AI38" s="4" t="str">
        <f>MID($N$80,3,1)</f>
        <v>3</v>
      </c>
      <c r="AJ38" s="4" t="str">
        <f>MID($N$80,4,1)</f>
        <v>4</v>
      </c>
      <c r="AK38" s="4" t="str">
        <f>MID($N$80,5,1)</f>
        <v>5</v>
      </c>
      <c r="AL38" s="4" t="str">
        <f>MID($N$80,6,1)</f>
        <v>6</v>
      </c>
      <c r="AM38" s="4" t="str">
        <f>MID($N$80,7,1)</f>
        <v>7</v>
      </c>
      <c r="AN38" s="4" t="str">
        <f>MID($N$80,8,1)</f>
        <v>8</v>
      </c>
      <c r="AO38" s="4" t="str">
        <f>MID($N$80,9,1)</f>
        <v>9</v>
      </c>
      <c r="AP38" s="4" t="str">
        <f>MID($N$80,10,1)</f>
        <v>1</v>
      </c>
    </row>
    <row r="39" spans="1:45" ht="10.5" customHeight="1" x14ac:dyDescent="0.15">
      <c r="A39" s="122"/>
      <c r="B39" s="123"/>
      <c r="C39" s="124"/>
      <c r="D39" s="92" t="s">
        <v>27</v>
      </c>
      <c r="E39" s="93"/>
      <c r="F39" s="92" t="s">
        <v>28</v>
      </c>
      <c r="G39" s="96"/>
      <c r="H39" s="25"/>
      <c r="I39" s="25"/>
      <c r="J39" s="25"/>
      <c r="K39" s="25"/>
      <c r="L39" s="25"/>
      <c r="M39" s="25"/>
      <c r="N39" s="25"/>
      <c r="O39" s="96" t="s">
        <v>29</v>
      </c>
      <c r="P39" s="96"/>
      <c r="Q39" s="96"/>
      <c r="R39" s="25"/>
      <c r="S39" s="9"/>
      <c r="T39" s="9"/>
      <c r="U39" s="9"/>
      <c r="V39" s="9"/>
      <c r="W39" s="9"/>
      <c r="X39" s="9"/>
      <c r="Y39" s="10"/>
    </row>
    <row r="40" spans="1:45" ht="19.5" customHeight="1" x14ac:dyDescent="0.15">
      <c r="A40" s="94"/>
      <c r="B40" s="125"/>
      <c r="C40" s="95"/>
      <c r="D40" s="94"/>
      <c r="E40" s="95"/>
      <c r="F40" s="11"/>
      <c r="G40" s="97" t="str">
        <f>IF(N78="","",N78)</f>
        <v>琉大</v>
      </c>
      <c r="H40" s="97"/>
      <c r="I40" s="97"/>
      <c r="J40" s="97"/>
      <c r="K40" s="97"/>
      <c r="L40" s="97"/>
      <c r="M40" s="97"/>
      <c r="N40" s="97"/>
      <c r="O40" s="97"/>
      <c r="P40" s="12"/>
      <c r="Q40" s="97" t="str">
        <f>IF(T78="","",T78)</f>
        <v>華子</v>
      </c>
      <c r="R40" s="97"/>
      <c r="S40" s="97"/>
      <c r="T40" s="97"/>
      <c r="U40" s="97"/>
      <c r="V40" s="97"/>
      <c r="W40" s="97"/>
      <c r="X40" s="97"/>
      <c r="Y40" s="98"/>
    </row>
    <row r="41" spans="1:45" ht="15" customHeight="1" x14ac:dyDescent="0.15">
      <c r="A41" s="92" t="s">
        <v>51</v>
      </c>
      <c r="B41" s="132"/>
      <c r="C41" s="133"/>
      <c r="D41" s="76" t="s">
        <v>31</v>
      </c>
      <c r="E41" s="76"/>
      <c r="F41" s="26">
        <v>19</v>
      </c>
      <c r="G41" s="26">
        <v>20</v>
      </c>
      <c r="H41" s="26">
        <v>21</v>
      </c>
      <c r="I41" s="26"/>
      <c r="J41" s="26">
        <v>22</v>
      </c>
      <c r="K41" s="26">
        <v>23</v>
      </c>
      <c r="L41" s="26">
        <v>24</v>
      </c>
      <c r="M41" s="26">
        <v>25</v>
      </c>
      <c r="N41" s="26">
        <v>26</v>
      </c>
      <c r="O41" s="26">
        <v>27</v>
      </c>
      <c r="P41" s="26">
        <v>28</v>
      </c>
      <c r="Q41" s="26">
        <v>29</v>
      </c>
      <c r="R41" s="26">
        <v>30</v>
      </c>
      <c r="S41" s="26">
        <v>31</v>
      </c>
      <c r="T41" s="26">
        <v>32</v>
      </c>
      <c r="U41" s="26">
        <v>33</v>
      </c>
      <c r="V41" s="26">
        <v>34</v>
      </c>
      <c r="W41" s="26">
        <v>35</v>
      </c>
      <c r="X41" s="26">
        <v>36</v>
      </c>
      <c r="Y41" s="26">
        <v>37</v>
      </c>
      <c r="Z41" s="26">
        <v>38</v>
      </c>
      <c r="AA41" s="26">
        <v>39</v>
      </c>
      <c r="AB41" s="26">
        <v>40</v>
      </c>
      <c r="AC41" s="26">
        <v>41</v>
      </c>
      <c r="AD41" s="26">
        <v>42</v>
      </c>
      <c r="AE41" s="26">
        <v>43</v>
      </c>
      <c r="AF41" s="26">
        <v>44</v>
      </c>
      <c r="AG41" s="26">
        <v>45</v>
      </c>
      <c r="AH41" s="26">
        <v>46</v>
      </c>
      <c r="AI41" s="26">
        <v>47</v>
      </c>
      <c r="AJ41" s="26">
        <v>48</v>
      </c>
      <c r="AK41" s="26">
        <v>49</v>
      </c>
      <c r="AL41" s="26">
        <v>50</v>
      </c>
      <c r="AM41" s="26">
        <v>51</v>
      </c>
      <c r="AN41" s="26">
        <v>52</v>
      </c>
      <c r="AO41" s="26">
        <v>53</v>
      </c>
      <c r="AP41" s="26">
        <v>54</v>
      </c>
      <c r="AQ41" s="26">
        <v>55</v>
      </c>
      <c r="AR41" s="26">
        <v>56</v>
      </c>
      <c r="AS41" s="26">
        <v>57</v>
      </c>
    </row>
    <row r="42" spans="1:45" ht="24.75" customHeight="1" x14ac:dyDescent="0.15">
      <c r="A42" s="134"/>
      <c r="B42" s="135"/>
      <c r="C42" s="136"/>
      <c r="D42" s="76"/>
      <c r="E42" s="76"/>
      <c r="F42" s="4" t="str">
        <f>MID($N$81,1,1)</f>
        <v>9</v>
      </c>
      <c r="G42" s="4" t="str">
        <f>MID($N$81,2,1)</f>
        <v>0</v>
      </c>
      <c r="H42" s="4" t="str">
        <f>MID($N$81,3,1)</f>
        <v>1</v>
      </c>
      <c r="I42" s="13" t="s">
        <v>32</v>
      </c>
      <c r="J42" s="4" t="str">
        <f>MID($N$81,4,1)</f>
        <v>0</v>
      </c>
      <c r="K42" s="4" t="str">
        <f>MID($N$81,5,1)</f>
        <v>2</v>
      </c>
      <c r="L42" s="4" t="str">
        <f>MID($N$81,6,1)</f>
        <v>1</v>
      </c>
      <c r="M42" s="4" t="str">
        <f>MID($N$81,7,1)</f>
        <v>3</v>
      </c>
      <c r="N42" s="4" t="str">
        <f>MID($N$82,1,1)</f>
        <v>ｵ</v>
      </c>
      <c r="O42" s="4" t="str">
        <f>MID($N$82,2,1)</f>
        <v>ｷ</v>
      </c>
      <c r="P42" s="4" t="str">
        <f>MID($N$82,3,1)</f>
        <v>ﾅ</v>
      </c>
      <c r="Q42" s="4" t="str">
        <f>MID($N$82,4,1)</f>
        <v>ﾜ</v>
      </c>
      <c r="R42" s="4" t="str">
        <f>MID($N$82,5,1)</f>
        <v>ｹ</v>
      </c>
      <c r="S42" s="4" t="str">
        <f>MID($N$82,6,1)</f>
        <v>ﾝ</v>
      </c>
      <c r="T42" s="4" t="str">
        <f>MID($N$82,7,1)</f>
        <v xml:space="preserve"> </v>
      </c>
      <c r="U42" s="4" t="str">
        <f>MID($N$82,8,1)</f>
        <v>ﾅ</v>
      </c>
      <c r="V42" s="4" t="str">
        <f>MID($N$82,9,1)</f>
        <v>ｶ</v>
      </c>
      <c r="W42" s="4" t="str">
        <f>MID($N$82,10,1)</f>
        <v>ｶ</v>
      </c>
      <c r="X42" s="4" t="str">
        <f>MID($N$82,11,1)</f>
        <v>ﾞ</v>
      </c>
      <c r="Y42" s="4" t="str">
        <f>MID($N$82,12,1)</f>
        <v>ﾐ</v>
      </c>
      <c r="Z42" s="4" t="str">
        <f>MID($N$82,13,1)</f>
        <v>ｸ</v>
      </c>
      <c r="AA42" s="4" t="str">
        <f>MID($N$82,14,1)</f>
        <v>ﾞ</v>
      </c>
      <c r="AB42" s="4" t="str">
        <f>MID($N$82,15,1)</f>
        <v>ﾝ</v>
      </c>
      <c r="AC42" s="4" t="str">
        <f>MID($N$82,16,1)</f>
        <v/>
      </c>
      <c r="AD42" s="4" t="str">
        <f>MID($N$82,17,1)</f>
        <v/>
      </c>
      <c r="AE42" s="4" t="str">
        <f>MID($N$82,18,1)</f>
        <v/>
      </c>
      <c r="AF42" s="4" t="str">
        <f>MID($N$82,19,1)</f>
        <v/>
      </c>
      <c r="AG42" s="4" t="str">
        <f>MID($N$82,20,1)</f>
        <v/>
      </c>
      <c r="AH42" s="4" t="str">
        <f>MID($N$82,21,1)</f>
        <v/>
      </c>
      <c r="AI42" s="4" t="str">
        <f>MID($N$82,22,1)</f>
        <v/>
      </c>
      <c r="AJ42" s="4" t="str">
        <f>MID($N$82,23,1)</f>
        <v/>
      </c>
      <c r="AK42" s="4" t="str">
        <f>MID($N$82,24,1)</f>
        <v/>
      </c>
      <c r="AL42" s="4" t="str">
        <f>MID($N$82,25,1)</f>
        <v/>
      </c>
      <c r="AM42" s="4" t="str">
        <f>MID($N$82,26,1)</f>
        <v/>
      </c>
      <c r="AN42" s="4" t="str">
        <f>MID($N$82,27,1)</f>
        <v/>
      </c>
      <c r="AO42" s="4" t="str">
        <f>MID($N$82,28,1)</f>
        <v/>
      </c>
      <c r="AP42" s="4" t="str">
        <f>MID($N$82,29,1)</f>
        <v/>
      </c>
      <c r="AQ42" s="4" t="str">
        <f>MID($N$82,30,1)</f>
        <v/>
      </c>
      <c r="AR42" s="4" t="str">
        <f>MID($N$82,31,1)</f>
        <v/>
      </c>
      <c r="AS42" s="4" t="str">
        <f>MID($N$82,32,1)</f>
        <v/>
      </c>
    </row>
    <row r="43" spans="1:45" ht="15" customHeight="1" x14ac:dyDescent="0.15">
      <c r="A43" s="134"/>
      <c r="B43" s="135"/>
      <c r="C43" s="136"/>
      <c r="D43" s="108" t="s">
        <v>33</v>
      </c>
      <c r="E43" s="108"/>
      <c r="F43" s="99" t="s">
        <v>34</v>
      </c>
      <c r="G43" s="100"/>
      <c r="H43" s="100"/>
      <c r="I43" s="100"/>
      <c r="J43" s="100"/>
      <c r="K43" s="100"/>
      <c r="L43" s="100"/>
      <c r="M43" s="14"/>
      <c r="N43" s="87" t="str">
        <f>IF(N83="","",N83)</f>
        <v>沖縄県 中頭郡</v>
      </c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127" t="s">
        <v>52</v>
      </c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8"/>
    </row>
    <row r="44" spans="1:45" ht="15" customHeight="1" x14ac:dyDescent="0.15">
      <c r="A44" s="137"/>
      <c r="B44" s="138"/>
      <c r="C44" s="139"/>
      <c r="D44" s="109"/>
      <c r="E44" s="109"/>
      <c r="F44" s="105"/>
      <c r="G44" s="106"/>
      <c r="H44" s="106"/>
      <c r="I44" s="106"/>
      <c r="J44" s="106"/>
      <c r="K44" s="106"/>
      <c r="L44" s="106"/>
      <c r="M44" s="17"/>
      <c r="N44" s="89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18" t="s">
        <v>35</v>
      </c>
      <c r="AF44" s="86" t="s">
        <v>36</v>
      </c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19" t="s">
        <v>37</v>
      </c>
    </row>
    <row r="45" spans="1:45" ht="15" customHeight="1" x14ac:dyDescent="0.15">
      <c r="A45" s="70" t="s">
        <v>53</v>
      </c>
      <c r="B45" s="155"/>
      <c r="C45" s="155"/>
      <c r="D45" s="76" t="s">
        <v>39</v>
      </c>
      <c r="E45" s="76"/>
      <c r="F45" s="20">
        <v>19</v>
      </c>
      <c r="G45" s="26">
        <v>20</v>
      </c>
      <c r="H45" s="26">
        <v>21</v>
      </c>
      <c r="I45" s="26">
        <v>22</v>
      </c>
      <c r="J45" s="26">
        <v>23</v>
      </c>
      <c r="K45" s="26">
        <v>24</v>
      </c>
      <c r="L45" s="26">
        <v>25</v>
      </c>
      <c r="M45" s="26">
        <v>26</v>
      </c>
      <c r="N45" s="26">
        <v>27</v>
      </c>
      <c r="O45" s="26">
        <v>28</v>
      </c>
      <c r="P45" s="26">
        <v>29</v>
      </c>
      <c r="Q45" s="26">
        <v>30</v>
      </c>
      <c r="R45" s="26">
        <v>31</v>
      </c>
      <c r="S45" s="26">
        <v>32</v>
      </c>
      <c r="T45" s="26">
        <v>33</v>
      </c>
      <c r="U45" s="26">
        <v>34</v>
      </c>
      <c r="V45" s="26">
        <v>35</v>
      </c>
      <c r="W45" s="26">
        <v>36</v>
      </c>
      <c r="X45" s="26">
        <v>37</v>
      </c>
      <c r="Y45" s="26">
        <v>38</v>
      </c>
      <c r="Z45" s="26">
        <v>39</v>
      </c>
      <c r="AA45" s="26">
        <v>40</v>
      </c>
      <c r="AB45" s="26">
        <v>41</v>
      </c>
      <c r="AC45" s="26">
        <v>42</v>
      </c>
      <c r="AD45" s="26">
        <v>43</v>
      </c>
      <c r="AE45" s="26">
        <v>44</v>
      </c>
      <c r="AF45" s="26">
        <v>45</v>
      </c>
      <c r="AG45" s="26">
        <v>46</v>
      </c>
      <c r="AH45" s="26">
        <v>47</v>
      </c>
      <c r="AI45" s="26">
        <v>48</v>
      </c>
      <c r="AJ45" s="26">
        <v>49</v>
      </c>
      <c r="AK45" s="26">
        <v>50</v>
      </c>
    </row>
    <row r="46" spans="1:45" ht="24.75" customHeight="1" x14ac:dyDescent="0.15">
      <c r="A46" s="155"/>
      <c r="B46" s="155"/>
      <c r="C46" s="155"/>
      <c r="D46" s="76"/>
      <c r="E46" s="76"/>
      <c r="F46" s="21" t="str">
        <f>MID($N$84,1,1)</f>
        <v>ﾆ</v>
      </c>
      <c r="G46" s="4" t="str">
        <f>MID($N$84,2,1)</f>
        <v>ｼ</v>
      </c>
      <c r="H46" s="4" t="str">
        <f>MID($N$84,3,1)</f>
        <v>ﾊ</v>
      </c>
      <c r="I46" s="4" t="str">
        <f>MID($N$84,4,1)</f>
        <v>ﾗ</v>
      </c>
      <c r="J46" s="4" t="str">
        <f>MID($N$84,5,1)</f>
        <v>ﾁ</v>
      </c>
      <c r="K46" s="4" t="str">
        <f>MID($N$84,6,1)</f>
        <v>ﾖ</v>
      </c>
      <c r="L46" s="4" t="str">
        <f>MID($N$84,7,1)</f>
        <v>ｳ</v>
      </c>
      <c r="M46" s="4" t="str">
        <f>MID($N$84,8,1)</f>
        <v xml:space="preserve"> </v>
      </c>
      <c r="N46" s="4" t="str">
        <f>MID($N$84,9,1)</f>
        <v>ｾ</v>
      </c>
      <c r="O46" s="4" t="str">
        <f>MID($N$84,10,1)</f>
        <v>ﾝ</v>
      </c>
      <c r="P46" s="4" t="str">
        <f>MID($N$84,11,1)</f>
        <v>ﾊ</v>
      </c>
      <c r="Q46" s="4" t="str">
        <f>MID($N$84,12,1)</f>
        <v>ﾞ</v>
      </c>
      <c r="R46" s="4" t="str">
        <f>MID($N$84,13,1)</f>
        <v>ﾙ</v>
      </c>
      <c r="S46" s="4" t="str">
        <f>MID($N$84,14,1)</f>
        <v xml:space="preserve"> </v>
      </c>
      <c r="T46" s="4" t="str">
        <f>MID($N$84,15,1)</f>
        <v>1</v>
      </c>
      <c r="U46" s="4" t="str">
        <f>MID($N$84,16,1)</f>
        <v>-</v>
      </c>
      <c r="V46" s="4" t="str">
        <f>MID($N$84,17,1)</f>
        <v>2</v>
      </c>
      <c r="W46" s="4" t="str">
        <f>MID($N$84,18,1)</f>
        <v>-</v>
      </c>
      <c r="X46" s="4" t="str">
        <f>MID($N$84,19,1)</f>
        <v>3</v>
      </c>
      <c r="Y46" s="4" t="str">
        <f>MID($N$84,20,1)</f>
        <v/>
      </c>
      <c r="Z46" s="4" t="str">
        <f>MID($N$84,21,1)</f>
        <v/>
      </c>
      <c r="AA46" s="4" t="str">
        <f>MID($N$84,22,1)</f>
        <v/>
      </c>
      <c r="AB46" s="4" t="str">
        <f>MID($N$84,23,1)</f>
        <v/>
      </c>
      <c r="AC46" s="4" t="str">
        <f>MID($N$84,24,1)</f>
        <v/>
      </c>
      <c r="AD46" s="4" t="str">
        <f>MID($N$84,25,1)</f>
        <v/>
      </c>
      <c r="AE46" s="4" t="str">
        <f>MID($N$84,26,1)</f>
        <v/>
      </c>
      <c r="AF46" s="4" t="str">
        <f>MID($N$84,27,1)</f>
        <v/>
      </c>
      <c r="AG46" s="4" t="str">
        <f>MID($N$84,28,1)</f>
        <v/>
      </c>
      <c r="AH46" s="4" t="str">
        <f>MID($N$84,29,1)</f>
        <v/>
      </c>
      <c r="AI46" s="4" t="str">
        <f>MID($N$84,30,1)</f>
        <v/>
      </c>
      <c r="AJ46" s="4" t="str">
        <f>MID($N$84,31,1)</f>
        <v/>
      </c>
      <c r="AK46" s="4" t="str">
        <f>MID($N$84,32,1)</f>
        <v/>
      </c>
    </row>
    <row r="47" spans="1:45" ht="15" customHeight="1" x14ac:dyDescent="0.15">
      <c r="A47" s="155"/>
      <c r="B47" s="155"/>
      <c r="C47" s="155"/>
      <c r="D47" s="76" t="s">
        <v>40</v>
      </c>
      <c r="E47" s="76"/>
      <c r="F47" s="87" t="str">
        <f>IF(N85="","",N85)</f>
        <v>西原町 千原 1-2-3</v>
      </c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15"/>
      <c r="AD47" s="15"/>
      <c r="AE47" s="15"/>
      <c r="AF47" s="15"/>
      <c r="AG47" s="15"/>
      <c r="AH47" s="15"/>
      <c r="AI47" s="15"/>
      <c r="AJ47" s="15"/>
      <c r="AK47" s="16"/>
    </row>
    <row r="48" spans="1:45" ht="15" customHeight="1" x14ac:dyDescent="0.15">
      <c r="A48" s="155"/>
      <c r="B48" s="155"/>
      <c r="C48" s="155"/>
      <c r="D48" s="76"/>
      <c r="E48" s="76"/>
      <c r="F48" s="89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86" t="s">
        <v>41</v>
      </c>
      <c r="AD48" s="86"/>
      <c r="AE48" s="86"/>
      <c r="AF48" s="86"/>
      <c r="AG48" s="86"/>
      <c r="AH48" s="86"/>
      <c r="AI48" s="86"/>
      <c r="AJ48" s="86"/>
      <c r="AK48" s="91"/>
    </row>
    <row r="49" spans="1:63" ht="15" customHeight="1" x14ac:dyDescent="0.15">
      <c r="A49" s="70" t="s">
        <v>54</v>
      </c>
      <c r="B49" s="155"/>
      <c r="C49" s="155"/>
      <c r="D49" s="76" t="s">
        <v>43</v>
      </c>
      <c r="E49" s="76"/>
      <c r="F49" s="20">
        <v>19</v>
      </c>
      <c r="G49" s="26">
        <v>20</v>
      </c>
      <c r="H49" s="26">
        <v>21</v>
      </c>
      <c r="I49" s="26">
        <v>22</v>
      </c>
      <c r="J49" s="26">
        <v>23</v>
      </c>
      <c r="K49" s="26">
        <v>24</v>
      </c>
      <c r="L49" s="26">
        <v>25</v>
      </c>
      <c r="M49" s="26">
        <v>26</v>
      </c>
      <c r="N49" s="26">
        <v>27</v>
      </c>
      <c r="O49" s="26">
        <v>28</v>
      </c>
      <c r="P49" s="26">
        <v>29</v>
      </c>
      <c r="Q49" s="26">
        <v>30</v>
      </c>
      <c r="R49" s="26">
        <v>31</v>
      </c>
      <c r="S49" s="26">
        <v>32</v>
      </c>
      <c r="T49" s="26">
        <v>33</v>
      </c>
      <c r="U49" s="26">
        <v>34</v>
      </c>
      <c r="V49" s="26">
        <v>35</v>
      </c>
      <c r="W49" s="26">
        <v>36</v>
      </c>
      <c r="X49" s="26">
        <v>37</v>
      </c>
      <c r="Y49" s="26">
        <v>38</v>
      </c>
      <c r="Z49" s="26">
        <v>39</v>
      </c>
      <c r="AA49" s="26">
        <v>40</v>
      </c>
      <c r="AB49" s="26">
        <v>41</v>
      </c>
      <c r="AC49" s="26">
        <v>42</v>
      </c>
      <c r="AD49" s="26">
        <v>43</v>
      </c>
      <c r="AE49" s="26">
        <v>44</v>
      </c>
      <c r="AF49" s="26">
        <v>45</v>
      </c>
      <c r="AG49" s="26">
        <v>46</v>
      </c>
      <c r="AH49" s="26">
        <v>47</v>
      </c>
      <c r="AI49" s="26">
        <v>48</v>
      </c>
      <c r="AJ49" s="26">
        <v>49</v>
      </c>
      <c r="AK49" s="26">
        <v>50</v>
      </c>
    </row>
    <row r="50" spans="1:63" ht="24.75" customHeight="1" x14ac:dyDescent="0.15">
      <c r="A50" s="155"/>
      <c r="B50" s="155"/>
      <c r="C50" s="155"/>
      <c r="D50" s="76"/>
      <c r="E50" s="76"/>
      <c r="F50" s="21" t="str">
        <f>MID($N$86,1,1)</f>
        <v>ｾ</v>
      </c>
      <c r="G50" s="4" t="str">
        <f>MID($N$86,2,1)</f>
        <v>ﾝ</v>
      </c>
      <c r="H50" s="4" t="str">
        <f>MID($N$86,3,1)</f>
        <v>ﾊ</v>
      </c>
      <c r="I50" s="4" t="str">
        <f>MID($N$86,4,1)</f>
        <v>ﾞ</v>
      </c>
      <c r="J50" s="4" t="str">
        <f>MID($N$86,5,1)</f>
        <v>ﾙ</v>
      </c>
      <c r="K50" s="4" t="str">
        <f>MID($N$86,6,1)</f>
        <v>ﾏ</v>
      </c>
      <c r="L50" s="4" t="str">
        <f>MID($N$86,7,1)</f>
        <v>ﾝ</v>
      </c>
      <c r="M50" s="4" t="str">
        <f>MID($N$86,8,1)</f>
        <v>ｼ</v>
      </c>
      <c r="N50" s="4" t="str">
        <f>MID($N$86,9,1)</f>
        <v>ﾖ</v>
      </c>
      <c r="O50" s="4" t="str">
        <f>MID($N$86,10,1)</f>
        <v>ﾝ</v>
      </c>
      <c r="P50" s="4" t="str">
        <f>MID($N$86,11,1)</f>
        <v xml:space="preserve"> </v>
      </c>
      <c r="Q50" s="4" t="str">
        <f>MID($N$86,12,1)</f>
        <v>A</v>
      </c>
      <c r="R50" s="4" t="str">
        <f>MID($N$86,13,1)</f>
        <v>ﾄ</v>
      </c>
      <c r="S50" s="4" t="str">
        <f>MID($N$86,14,1)</f>
        <v>ｳ</v>
      </c>
      <c r="T50" s="4" t="str">
        <f>MID($N$86,15,1)</f>
        <v xml:space="preserve"> </v>
      </c>
      <c r="U50" s="4" t="str">
        <f>MID($N$86,16,1)</f>
        <v>3</v>
      </c>
      <c r="V50" s="4" t="str">
        <f>MID($N$86,17,1)</f>
        <v>0</v>
      </c>
      <c r="W50" s="4" t="str">
        <f>MID($N$86,18,1)</f>
        <v>4</v>
      </c>
      <c r="X50" s="4" t="str">
        <f>MID($N$86,19,1)</f>
        <v/>
      </c>
      <c r="Y50" s="4" t="str">
        <f>MID($N$86,20,1)</f>
        <v/>
      </c>
      <c r="Z50" s="4" t="str">
        <f>MID($N$86,21,1)</f>
        <v/>
      </c>
      <c r="AA50" s="4" t="str">
        <f>MID($N$86,22,1)</f>
        <v/>
      </c>
      <c r="AB50" s="4" t="str">
        <f>MID($N$86,23,1)</f>
        <v/>
      </c>
      <c r="AC50" s="4" t="str">
        <f>MID($N$86,24,1)</f>
        <v/>
      </c>
      <c r="AD50" s="4" t="str">
        <f>MID($N$86,25,1)</f>
        <v/>
      </c>
      <c r="AE50" s="4" t="str">
        <f>MID($N$86,26,1)</f>
        <v/>
      </c>
      <c r="AF50" s="4" t="str">
        <f>MID($N$86,27,1)</f>
        <v/>
      </c>
      <c r="AG50" s="4" t="str">
        <f>MID($N$86,28,1)</f>
        <v/>
      </c>
      <c r="AH50" s="4" t="str">
        <f>MID($N$86,29,1)</f>
        <v/>
      </c>
      <c r="AI50" s="4" t="str">
        <f>MID($N$86,30,1)</f>
        <v/>
      </c>
      <c r="AJ50" s="4" t="str">
        <f>MID($N$86,31,1)</f>
        <v/>
      </c>
      <c r="AK50" s="4" t="str">
        <f>MID($N$86,32,1)</f>
        <v/>
      </c>
    </row>
    <row r="51" spans="1:63" ht="15" customHeight="1" x14ac:dyDescent="0.15">
      <c r="A51" s="155"/>
      <c r="B51" s="155"/>
      <c r="C51" s="155"/>
      <c r="D51" s="76" t="s">
        <v>44</v>
      </c>
      <c r="E51" s="76"/>
      <c r="F51" s="87" t="str">
        <f>IF(N87="","",N87)</f>
        <v>千原マンション A棟 304号室</v>
      </c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6"/>
    </row>
    <row r="52" spans="1:63" ht="15" customHeight="1" x14ac:dyDescent="0.15">
      <c r="A52" s="155"/>
      <c r="B52" s="155"/>
      <c r="C52" s="155"/>
      <c r="D52" s="76"/>
      <c r="E52" s="76"/>
      <c r="F52" s="89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86" t="s">
        <v>58</v>
      </c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91"/>
    </row>
    <row r="55" spans="1:63" ht="18" customHeight="1" x14ac:dyDescent="0.15"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</row>
    <row r="56" spans="1:63" s="32" customFormat="1" ht="18" customHeight="1" x14ac:dyDescent="0.15">
      <c r="B56" s="33" t="s">
        <v>59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4"/>
      <c r="O56" s="34"/>
      <c r="P56" s="34"/>
    </row>
    <row r="57" spans="1:63" ht="18" customHeight="1" x14ac:dyDescent="0.15"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</row>
    <row r="58" spans="1:63" ht="22.5" customHeight="1" x14ac:dyDescent="0.15">
      <c r="B58" s="35" t="s">
        <v>60</v>
      </c>
      <c r="C58" s="35"/>
      <c r="D58" s="35"/>
      <c r="E58" s="36"/>
      <c r="F58" s="37"/>
      <c r="G58" s="37"/>
      <c r="H58" s="37"/>
      <c r="I58" s="37"/>
      <c r="J58" s="37"/>
      <c r="K58" s="37"/>
      <c r="N58" s="151">
        <v>45383</v>
      </c>
      <c r="O58" s="152"/>
      <c r="P58" s="152"/>
      <c r="Q58" s="152"/>
      <c r="R58" s="152"/>
      <c r="S58" s="153"/>
      <c r="T58" s="153"/>
      <c r="U58" s="154"/>
      <c r="V58" s="55" t="s">
        <v>86</v>
      </c>
      <c r="W58" s="55" t="s">
        <v>87</v>
      </c>
      <c r="AG58" s="38"/>
      <c r="AH58" s="38"/>
      <c r="AI58" s="39"/>
      <c r="AJ58" s="39"/>
      <c r="AK58" s="39"/>
      <c r="AL58" s="40"/>
      <c r="AM58" s="40"/>
      <c r="AN58" s="40"/>
      <c r="AZ58" s="38"/>
      <c r="BA58" s="38"/>
      <c r="BB58" s="39"/>
      <c r="BC58" s="39"/>
      <c r="BD58" s="39"/>
      <c r="BE58" s="40"/>
      <c r="BF58" s="40"/>
      <c r="BG58" s="40"/>
    </row>
    <row r="59" spans="1:63" ht="22.5" customHeight="1" x14ac:dyDescent="0.15">
      <c r="B59" s="35" t="s">
        <v>61</v>
      </c>
      <c r="C59" s="35"/>
      <c r="D59" s="36"/>
      <c r="E59" s="37"/>
      <c r="F59" s="37"/>
      <c r="G59" s="37"/>
      <c r="H59" s="37"/>
      <c r="I59" s="37"/>
      <c r="J59" s="37"/>
      <c r="K59" s="37"/>
      <c r="N59" s="129" t="s">
        <v>83</v>
      </c>
      <c r="O59" s="141"/>
      <c r="P59" s="141"/>
      <c r="Q59" s="141"/>
      <c r="R59" s="142"/>
      <c r="S59" s="55" t="s">
        <v>86</v>
      </c>
      <c r="T59" s="55" t="s">
        <v>88</v>
      </c>
      <c r="AG59" s="41"/>
      <c r="AH59" s="42"/>
      <c r="AI59" s="42"/>
      <c r="AJ59" s="42"/>
      <c r="AK59" s="42"/>
      <c r="AZ59" s="41"/>
      <c r="BA59" s="42"/>
      <c r="BB59" s="42"/>
      <c r="BC59" s="42"/>
      <c r="BD59" s="42"/>
    </row>
    <row r="60" spans="1:63" ht="22.5" customHeight="1" x14ac:dyDescent="0.15">
      <c r="B60" s="35" t="s">
        <v>89</v>
      </c>
      <c r="C60" s="37"/>
      <c r="D60" s="35"/>
      <c r="E60" s="36"/>
      <c r="F60" s="37"/>
      <c r="G60" s="37"/>
      <c r="H60" s="37"/>
      <c r="I60" s="37"/>
      <c r="J60" s="37"/>
      <c r="K60" s="37"/>
      <c r="N60" s="129" t="s">
        <v>110</v>
      </c>
      <c r="O60" s="143"/>
      <c r="P60" s="141"/>
      <c r="Q60" s="141"/>
      <c r="R60" s="142"/>
      <c r="S60" s="55" t="s">
        <v>86</v>
      </c>
      <c r="T60" s="55" t="s">
        <v>126</v>
      </c>
      <c r="AG60" s="41"/>
      <c r="AH60" s="41"/>
      <c r="AI60" s="42"/>
      <c r="AJ60" s="42"/>
      <c r="AK60" s="42"/>
      <c r="AZ60" s="41"/>
      <c r="BA60" s="41"/>
      <c r="BB60" s="42"/>
      <c r="BC60" s="42"/>
      <c r="BD60" s="42"/>
    </row>
    <row r="61" spans="1:63" ht="22.5" customHeight="1" x14ac:dyDescent="0.15">
      <c r="B61" s="35" t="s">
        <v>62</v>
      </c>
      <c r="C61" s="37"/>
      <c r="D61" s="35"/>
      <c r="E61" s="36"/>
      <c r="F61" s="37"/>
      <c r="G61" s="37"/>
      <c r="H61" s="37"/>
      <c r="I61" s="37"/>
      <c r="J61" s="37"/>
      <c r="K61" s="37"/>
      <c r="N61" s="144">
        <v>5060401</v>
      </c>
      <c r="O61" s="145"/>
      <c r="P61" s="145"/>
      <c r="Q61" s="145"/>
      <c r="R61" s="146"/>
      <c r="S61" s="55" t="s">
        <v>86</v>
      </c>
      <c r="T61" s="56" t="s">
        <v>131</v>
      </c>
      <c r="AG61" s="43"/>
      <c r="AH61" s="43"/>
      <c r="AI61" s="44"/>
      <c r="AJ61" s="44"/>
      <c r="AK61" s="44"/>
      <c r="AZ61" s="43"/>
      <c r="BA61" s="43"/>
      <c r="BB61" s="44"/>
      <c r="BC61" s="44"/>
      <c r="BD61" s="44"/>
    </row>
    <row r="62" spans="1:63" ht="22.5" customHeight="1" x14ac:dyDescent="0.15">
      <c r="B62" s="35" t="s">
        <v>63</v>
      </c>
      <c r="C62" s="37"/>
      <c r="D62" s="35" t="s">
        <v>64</v>
      </c>
      <c r="E62" s="36"/>
      <c r="F62" s="37"/>
      <c r="G62" s="37"/>
      <c r="H62" s="37"/>
      <c r="I62" s="37"/>
      <c r="J62" s="37"/>
      <c r="K62" s="36"/>
      <c r="L62" s="45"/>
      <c r="M62" s="45"/>
      <c r="N62" s="147" t="s">
        <v>109</v>
      </c>
      <c r="O62" s="148"/>
      <c r="P62" s="148"/>
      <c r="Q62" s="148"/>
      <c r="R62" s="149"/>
      <c r="S62" s="130"/>
      <c r="T62" s="130"/>
      <c r="U62" s="130"/>
      <c r="V62" s="130"/>
      <c r="W62" s="130"/>
      <c r="X62" s="130"/>
      <c r="Y62" s="131"/>
      <c r="Z62" s="55" t="s">
        <v>86</v>
      </c>
      <c r="AA62" s="55" t="s">
        <v>108</v>
      </c>
      <c r="AG62" s="46"/>
      <c r="AH62" s="46"/>
      <c r="AI62" s="46"/>
      <c r="AJ62" s="46"/>
      <c r="AK62" s="47"/>
      <c r="AL62" s="47"/>
      <c r="AM62" s="47"/>
      <c r="AN62" s="47"/>
      <c r="AO62" s="47"/>
      <c r="AP62" s="47"/>
      <c r="AQ62" s="47"/>
      <c r="AR62" s="47"/>
      <c r="AZ62" s="46"/>
      <c r="BA62" s="46"/>
      <c r="BB62" s="46"/>
      <c r="BC62" s="46"/>
      <c r="BD62" s="47"/>
      <c r="BE62" s="47"/>
      <c r="BF62" s="47"/>
      <c r="BG62" s="47"/>
      <c r="BH62" s="47"/>
      <c r="BI62" s="47"/>
      <c r="BJ62" s="47"/>
      <c r="BK62" s="47"/>
    </row>
    <row r="63" spans="1:63" ht="22.5" customHeight="1" x14ac:dyDescent="0.15">
      <c r="B63" s="36"/>
      <c r="C63" s="35" t="s">
        <v>65</v>
      </c>
      <c r="D63" s="37"/>
      <c r="E63" s="37"/>
      <c r="F63" s="37"/>
      <c r="G63" s="36" t="s">
        <v>66</v>
      </c>
      <c r="H63" s="37"/>
      <c r="I63" s="36" t="s">
        <v>67</v>
      </c>
      <c r="J63" s="37"/>
      <c r="K63" s="36"/>
      <c r="L63" s="45"/>
      <c r="M63" s="45"/>
      <c r="N63" s="150" t="s">
        <v>107</v>
      </c>
      <c r="O63" s="130"/>
      <c r="P63" s="130"/>
      <c r="Q63" s="130"/>
      <c r="R63" s="130"/>
      <c r="S63" s="131"/>
      <c r="T63" s="150" t="s">
        <v>106</v>
      </c>
      <c r="U63" s="130"/>
      <c r="V63" s="130"/>
      <c r="W63" s="130"/>
      <c r="X63" s="130"/>
      <c r="Y63" s="131"/>
      <c r="Z63" s="55" t="s">
        <v>86</v>
      </c>
      <c r="AA63" s="55" t="s">
        <v>91</v>
      </c>
      <c r="AG63" s="48"/>
      <c r="AH63" s="48"/>
      <c r="AI63" s="7"/>
      <c r="AJ63" s="48"/>
      <c r="AK63" s="42"/>
      <c r="AM63" s="48"/>
      <c r="AN63" s="48"/>
      <c r="AO63" s="7"/>
      <c r="AP63" s="48"/>
      <c r="AQ63" s="42"/>
      <c r="AZ63" s="48"/>
      <c r="BA63" s="48"/>
      <c r="BB63" s="7"/>
      <c r="BC63" s="48"/>
      <c r="BD63" s="42"/>
      <c r="BF63" s="48"/>
      <c r="BG63" s="48"/>
      <c r="BH63" s="7"/>
      <c r="BI63" s="48"/>
      <c r="BJ63" s="42"/>
    </row>
    <row r="64" spans="1:63" ht="22.5" customHeight="1" x14ac:dyDescent="0.15">
      <c r="B64" s="36"/>
      <c r="C64" s="35" t="s">
        <v>68</v>
      </c>
      <c r="D64" s="37"/>
      <c r="E64" s="36"/>
      <c r="F64" s="37"/>
      <c r="G64" s="37"/>
      <c r="H64" s="37"/>
      <c r="I64" s="37"/>
      <c r="J64" s="37"/>
      <c r="K64" s="36"/>
      <c r="L64" s="45"/>
      <c r="M64" s="45"/>
      <c r="N64" s="144">
        <v>4030501</v>
      </c>
      <c r="O64" s="145"/>
      <c r="P64" s="145"/>
      <c r="Q64" s="145"/>
      <c r="R64" s="146"/>
      <c r="S64" s="55" t="s">
        <v>86</v>
      </c>
      <c r="T64" s="56" t="s">
        <v>92</v>
      </c>
      <c r="AG64" s="43"/>
      <c r="AH64" s="43"/>
      <c r="AI64" s="44"/>
      <c r="AJ64" s="44"/>
      <c r="AK64" s="44"/>
      <c r="AZ64" s="43"/>
      <c r="BA64" s="43"/>
      <c r="BB64" s="44"/>
      <c r="BC64" s="44"/>
      <c r="BD64" s="44"/>
    </row>
    <row r="65" spans="2:67" ht="22.5" customHeight="1" x14ac:dyDescent="0.15">
      <c r="B65" s="36"/>
      <c r="C65" s="35" t="s">
        <v>69</v>
      </c>
      <c r="D65" s="37"/>
      <c r="E65" s="36"/>
      <c r="F65" s="37"/>
      <c r="G65" s="37"/>
      <c r="H65" s="37"/>
      <c r="I65" s="37"/>
      <c r="J65" s="37"/>
      <c r="K65" s="36"/>
      <c r="L65" s="45"/>
      <c r="M65" s="45"/>
      <c r="N65" s="49" t="s">
        <v>105</v>
      </c>
      <c r="O65" s="55" t="s">
        <v>86</v>
      </c>
      <c r="P65" s="55" t="s">
        <v>93</v>
      </c>
      <c r="Q65" s="42"/>
      <c r="R65" s="42"/>
      <c r="AG65" s="41"/>
      <c r="AH65" s="42"/>
      <c r="AI65" s="42"/>
      <c r="AJ65" s="42"/>
      <c r="AK65" s="42"/>
      <c r="AZ65" s="41"/>
      <c r="BA65" s="42"/>
      <c r="BB65" s="42"/>
      <c r="BC65" s="42"/>
      <c r="BD65" s="42"/>
    </row>
    <row r="66" spans="2:67" ht="22.5" customHeight="1" x14ac:dyDescent="0.15">
      <c r="B66" s="36"/>
      <c r="C66" s="35" t="s">
        <v>70</v>
      </c>
      <c r="D66" s="37"/>
      <c r="E66" s="36"/>
      <c r="F66" s="37"/>
      <c r="G66" s="37"/>
      <c r="H66" s="37"/>
      <c r="I66" s="37"/>
      <c r="J66" s="37"/>
      <c r="K66" s="36"/>
      <c r="L66" s="45"/>
      <c r="M66" s="45"/>
      <c r="N66" s="129" t="s">
        <v>104</v>
      </c>
      <c r="O66" s="130"/>
      <c r="P66" s="130"/>
      <c r="Q66" s="130"/>
      <c r="R66" s="130"/>
      <c r="S66" s="131"/>
      <c r="T66" s="55" t="s">
        <v>86</v>
      </c>
      <c r="U66" s="55" t="s">
        <v>94</v>
      </c>
      <c r="AG66" s="41"/>
      <c r="AH66" s="47"/>
      <c r="AI66" s="47"/>
      <c r="AJ66" s="47"/>
      <c r="AK66" s="47"/>
      <c r="AL66" s="47"/>
      <c r="AZ66" s="41"/>
      <c r="BA66" s="47"/>
      <c r="BB66" s="47"/>
      <c r="BC66" s="47"/>
      <c r="BD66" s="47"/>
      <c r="BE66" s="47"/>
    </row>
    <row r="67" spans="2:67" ht="22.5" customHeight="1" x14ac:dyDescent="0.15">
      <c r="B67" s="36"/>
      <c r="C67" s="35" t="s">
        <v>71</v>
      </c>
      <c r="D67" s="37"/>
      <c r="E67" s="36"/>
      <c r="F67" s="37"/>
      <c r="G67" s="37"/>
      <c r="H67" s="37"/>
      <c r="I67" s="37"/>
      <c r="J67" s="37"/>
      <c r="K67" s="36"/>
      <c r="L67" s="45"/>
      <c r="M67" s="45"/>
      <c r="N67" s="129" t="s">
        <v>125</v>
      </c>
      <c r="O67" s="130"/>
      <c r="P67" s="130"/>
      <c r="Q67" s="130"/>
      <c r="R67" s="131"/>
      <c r="S67" s="55" t="s">
        <v>86</v>
      </c>
      <c r="T67" s="55" t="s">
        <v>94</v>
      </c>
      <c r="AG67" s="41"/>
      <c r="AH67" s="47"/>
      <c r="AI67" s="47"/>
      <c r="AJ67" s="47"/>
      <c r="AK67" s="47"/>
      <c r="AL67" s="47"/>
      <c r="AZ67" s="41"/>
      <c r="BA67" s="47"/>
      <c r="BB67" s="47"/>
      <c r="BC67" s="47"/>
      <c r="BD67" s="47"/>
      <c r="BE67" s="47"/>
    </row>
    <row r="68" spans="2:67" ht="22.5" customHeight="1" x14ac:dyDescent="0.15">
      <c r="B68" s="36"/>
      <c r="C68" s="35" t="s">
        <v>72</v>
      </c>
      <c r="D68" s="37"/>
      <c r="E68" s="36"/>
      <c r="F68" s="37"/>
      <c r="G68" s="37"/>
      <c r="H68" s="37"/>
      <c r="I68" s="37"/>
      <c r="J68" s="37"/>
      <c r="K68" s="36"/>
      <c r="L68" s="45"/>
      <c r="M68" s="45"/>
      <c r="N68" s="140" t="s">
        <v>123</v>
      </c>
      <c r="O68" s="141"/>
      <c r="P68" s="141"/>
      <c r="Q68" s="141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1"/>
      <c r="AF68" s="55" t="s">
        <v>86</v>
      </c>
      <c r="AG68" s="55" t="s">
        <v>96</v>
      </c>
      <c r="AH68" s="41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Z68" s="41"/>
      <c r="BA68" s="41"/>
      <c r="BB68" s="47"/>
      <c r="BC68" s="47"/>
      <c r="BD68" s="47"/>
      <c r="BE68" s="47"/>
      <c r="BF68" s="47"/>
      <c r="BG68" s="47"/>
      <c r="BH68" s="47"/>
      <c r="BI68" s="47"/>
      <c r="BJ68" s="47"/>
      <c r="BK68" s="47"/>
      <c r="BL68" s="47"/>
      <c r="BM68" s="47"/>
      <c r="BN68" s="47"/>
      <c r="BO68" s="47"/>
    </row>
    <row r="69" spans="2:67" ht="22.5" customHeight="1" x14ac:dyDescent="0.15">
      <c r="B69" s="36"/>
      <c r="C69" s="35" t="s">
        <v>73</v>
      </c>
      <c r="D69" s="37"/>
      <c r="E69" s="36"/>
      <c r="F69" s="37"/>
      <c r="G69" s="37"/>
      <c r="H69" s="37"/>
      <c r="I69" s="37"/>
      <c r="J69" s="37"/>
      <c r="K69" s="36"/>
      <c r="L69" s="45"/>
      <c r="M69" s="45"/>
      <c r="N69" s="140" t="s">
        <v>124</v>
      </c>
      <c r="O69" s="141"/>
      <c r="P69" s="141"/>
      <c r="Q69" s="141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1"/>
      <c r="AF69" s="55" t="s">
        <v>86</v>
      </c>
      <c r="AG69" s="55" t="s">
        <v>97</v>
      </c>
      <c r="AH69" s="41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  <c r="AZ69" s="41"/>
      <c r="BA69" s="41"/>
      <c r="BB69" s="47"/>
      <c r="BC69" s="47"/>
      <c r="BD69" s="47"/>
      <c r="BE69" s="47"/>
      <c r="BF69" s="47"/>
      <c r="BG69" s="47"/>
      <c r="BH69" s="47"/>
      <c r="BI69" s="47"/>
      <c r="BJ69" s="47"/>
      <c r="BK69" s="47"/>
      <c r="BL69" s="47"/>
      <c r="BM69" s="47"/>
      <c r="BN69" s="47"/>
      <c r="BO69" s="47"/>
    </row>
    <row r="70" spans="2:67" ht="22.5" customHeight="1" x14ac:dyDescent="0.15">
      <c r="B70" s="36"/>
      <c r="C70" s="35" t="s">
        <v>74</v>
      </c>
      <c r="D70" s="37"/>
      <c r="E70" s="36"/>
      <c r="F70" s="37"/>
      <c r="G70" s="37"/>
      <c r="H70" s="37"/>
      <c r="I70" s="37"/>
      <c r="J70" s="37"/>
      <c r="K70" s="36"/>
      <c r="L70" s="45"/>
      <c r="M70" s="45"/>
      <c r="N70" s="140" t="s">
        <v>129</v>
      </c>
      <c r="O70" s="141"/>
      <c r="P70" s="141"/>
      <c r="Q70" s="141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1"/>
      <c r="AF70" s="55" t="s">
        <v>86</v>
      </c>
      <c r="AG70" s="55" t="s">
        <v>98</v>
      </c>
      <c r="AH70" s="41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Z70" s="41"/>
      <c r="BA70" s="41"/>
      <c r="BB70" s="47"/>
      <c r="BC70" s="47"/>
      <c r="BD70" s="47"/>
      <c r="BE70" s="47"/>
      <c r="BF70" s="47"/>
      <c r="BG70" s="47"/>
      <c r="BH70" s="47"/>
      <c r="BI70" s="47"/>
      <c r="BJ70" s="47"/>
      <c r="BK70" s="47"/>
      <c r="BL70" s="47"/>
      <c r="BM70" s="47"/>
      <c r="BN70" s="47"/>
      <c r="BO70" s="47"/>
    </row>
    <row r="71" spans="2:67" ht="22.5" customHeight="1" x14ac:dyDescent="0.15">
      <c r="B71" s="36"/>
      <c r="C71" s="35" t="s">
        <v>75</v>
      </c>
      <c r="D71" s="37"/>
      <c r="E71" s="36"/>
      <c r="F71" s="37"/>
      <c r="G71" s="37"/>
      <c r="H71" s="37"/>
      <c r="I71" s="37"/>
      <c r="J71" s="37"/>
      <c r="K71" s="36"/>
      <c r="L71" s="45"/>
      <c r="M71" s="45"/>
      <c r="N71" s="140" t="s">
        <v>128</v>
      </c>
      <c r="O71" s="141"/>
      <c r="P71" s="141"/>
      <c r="Q71" s="141"/>
      <c r="R71" s="130"/>
      <c r="S71" s="130"/>
      <c r="T71" s="130"/>
      <c r="U71" s="130"/>
      <c r="V71" s="130"/>
      <c r="W71" s="130"/>
      <c r="X71" s="130"/>
      <c r="Y71" s="130"/>
      <c r="Z71" s="130"/>
      <c r="AA71" s="130"/>
      <c r="AB71" s="130"/>
      <c r="AC71" s="130"/>
      <c r="AD71" s="130"/>
      <c r="AE71" s="131"/>
      <c r="AF71" s="55" t="s">
        <v>86</v>
      </c>
      <c r="AG71" s="55" t="s">
        <v>132</v>
      </c>
      <c r="AH71" s="41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Z71" s="41"/>
      <c r="BA71" s="41"/>
      <c r="BB71" s="47"/>
      <c r="BC71" s="47"/>
      <c r="BD71" s="47"/>
      <c r="BE71" s="47"/>
      <c r="BF71" s="47"/>
      <c r="BG71" s="47"/>
      <c r="BH71" s="47"/>
      <c r="BI71" s="47"/>
      <c r="BJ71" s="47"/>
      <c r="BK71" s="47"/>
      <c r="BL71" s="47"/>
      <c r="BM71" s="47"/>
      <c r="BN71" s="47"/>
      <c r="BO71" s="47"/>
    </row>
    <row r="72" spans="2:67" ht="22.5" customHeight="1" x14ac:dyDescent="0.15">
      <c r="B72" s="36"/>
      <c r="C72" s="35" t="s">
        <v>76</v>
      </c>
      <c r="D72" s="37"/>
      <c r="E72" s="36"/>
      <c r="F72" s="37"/>
      <c r="G72" s="37"/>
      <c r="H72" s="37"/>
      <c r="I72" s="37"/>
      <c r="J72" s="37"/>
      <c r="K72" s="36"/>
      <c r="L72" s="45"/>
      <c r="M72" s="45"/>
      <c r="N72" s="140" t="s">
        <v>130</v>
      </c>
      <c r="O72" s="141"/>
      <c r="P72" s="141"/>
      <c r="Q72" s="141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1"/>
      <c r="AF72" s="55" t="s">
        <v>86</v>
      </c>
      <c r="AG72" s="55" t="s">
        <v>99</v>
      </c>
      <c r="AH72" s="41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Z72" s="41"/>
      <c r="BA72" s="41"/>
      <c r="BB72" s="47"/>
      <c r="BC72" s="47"/>
      <c r="BD72" s="47"/>
      <c r="BE72" s="47"/>
      <c r="BF72" s="47"/>
      <c r="BG72" s="47"/>
      <c r="BH72" s="47"/>
      <c r="BI72" s="47"/>
      <c r="BJ72" s="47"/>
      <c r="BK72" s="47"/>
      <c r="BL72" s="47"/>
      <c r="BM72" s="47"/>
      <c r="BN72" s="47"/>
      <c r="BO72" s="47"/>
    </row>
    <row r="73" spans="2:67" ht="22.5" customHeight="1" x14ac:dyDescent="0.15">
      <c r="B73" s="36"/>
      <c r="C73" s="35" t="s">
        <v>77</v>
      </c>
      <c r="D73" s="37"/>
      <c r="E73" s="36"/>
      <c r="F73" s="37"/>
      <c r="G73" s="37"/>
      <c r="H73" s="37"/>
      <c r="I73" s="37"/>
      <c r="J73" s="37"/>
      <c r="K73" s="36"/>
      <c r="L73" s="45"/>
      <c r="M73" s="45"/>
      <c r="N73" s="140" t="s">
        <v>127</v>
      </c>
      <c r="O73" s="141"/>
      <c r="P73" s="141"/>
      <c r="Q73" s="141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1"/>
      <c r="AF73" s="55" t="s">
        <v>86</v>
      </c>
      <c r="AG73" s="64" t="s">
        <v>133</v>
      </c>
      <c r="AH73" s="41"/>
      <c r="AI73" s="47"/>
      <c r="AJ73" s="47"/>
      <c r="AK73" s="47"/>
      <c r="AL73" s="47"/>
      <c r="AM73" s="47"/>
      <c r="AN73" s="47"/>
      <c r="AO73" s="47"/>
      <c r="AP73" s="47"/>
      <c r="AQ73" s="47"/>
      <c r="AR73" s="47"/>
      <c r="AS73" s="47"/>
      <c r="AT73" s="47"/>
      <c r="AU73" s="47"/>
      <c r="AV73" s="47"/>
      <c r="AZ73" s="41"/>
      <c r="BA73" s="41"/>
      <c r="BB73" s="47"/>
      <c r="BC73" s="47"/>
      <c r="BD73" s="47"/>
      <c r="BE73" s="47"/>
      <c r="BF73" s="47"/>
      <c r="BG73" s="47"/>
      <c r="BH73" s="47"/>
      <c r="BI73" s="47"/>
      <c r="BJ73" s="47"/>
      <c r="BK73" s="47"/>
      <c r="BL73" s="47"/>
      <c r="BM73" s="47"/>
      <c r="BN73" s="47"/>
      <c r="BO73" s="47"/>
    </row>
    <row r="74" spans="2:67" ht="22.5" customHeight="1" x14ac:dyDescent="0.15">
      <c r="B74" s="36"/>
      <c r="C74" s="35" t="s">
        <v>100</v>
      </c>
      <c r="D74" s="37"/>
      <c r="E74" s="36"/>
      <c r="F74" s="37"/>
      <c r="G74" s="37"/>
      <c r="H74" s="37"/>
      <c r="I74" s="37"/>
      <c r="J74" s="37"/>
      <c r="K74" s="36"/>
      <c r="L74" s="45"/>
      <c r="M74" s="45"/>
      <c r="N74" s="160">
        <v>123456789123</v>
      </c>
      <c r="O74" s="161"/>
      <c r="P74" s="161"/>
      <c r="Q74" s="161"/>
      <c r="R74" s="161"/>
      <c r="S74" s="162"/>
      <c r="T74" s="55" t="s">
        <v>86</v>
      </c>
      <c r="U74" s="55" t="s">
        <v>95</v>
      </c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G74" s="41"/>
      <c r="AH74" s="41"/>
      <c r="AI74" s="47"/>
      <c r="AJ74" s="47"/>
      <c r="AK74" s="47"/>
      <c r="AL74" s="47"/>
      <c r="AM74" s="47"/>
      <c r="AN74" s="47"/>
      <c r="AO74" s="47"/>
      <c r="AP74" s="47"/>
      <c r="AQ74" s="47"/>
      <c r="AR74" s="47"/>
      <c r="AS74" s="47"/>
      <c r="AT74" s="47"/>
      <c r="AU74" s="47"/>
      <c r="AV74" s="47"/>
      <c r="AZ74" s="41"/>
      <c r="BA74" s="41"/>
      <c r="BB74" s="47"/>
      <c r="BC74" s="47"/>
      <c r="BD74" s="47"/>
      <c r="BE74" s="47"/>
      <c r="BF74" s="47"/>
      <c r="BG74" s="47"/>
      <c r="BH74" s="47"/>
      <c r="BI74" s="47"/>
      <c r="BJ74" s="47"/>
      <c r="BK74" s="47"/>
      <c r="BL74" s="47"/>
      <c r="BM74" s="47"/>
      <c r="BN74" s="47"/>
      <c r="BO74" s="47"/>
    </row>
    <row r="75" spans="2:67" ht="4.5" customHeight="1" x14ac:dyDescent="0.15">
      <c r="B75" s="45"/>
      <c r="C75" s="50"/>
      <c r="E75" s="45"/>
      <c r="K75" s="45"/>
      <c r="L75" s="45"/>
      <c r="M75" s="45"/>
      <c r="N75" s="166"/>
      <c r="O75" s="166"/>
      <c r="P75" s="166"/>
      <c r="Q75" s="42"/>
      <c r="R75" s="42"/>
      <c r="AG75" s="46"/>
      <c r="AH75" s="46"/>
      <c r="AI75" s="46"/>
      <c r="AJ75" s="42"/>
      <c r="AK75" s="42"/>
      <c r="AZ75" s="46"/>
      <c r="BA75" s="46"/>
      <c r="BB75" s="46"/>
      <c r="BC75" s="42"/>
      <c r="BD75" s="42"/>
    </row>
    <row r="76" spans="2:67" ht="4.5" customHeight="1" x14ac:dyDescent="0.15">
      <c r="B76" s="45"/>
      <c r="C76" s="50"/>
      <c r="E76" s="45"/>
      <c r="K76" s="45"/>
      <c r="L76" s="45"/>
      <c r="M76" s="45"/>
      <c r="N76" s="46"/>
      <c r="O76" s="46"/>
      <c r="P76" s="46"/>
      <c r="Q76" s="42"/>
      <c r="R76" s="42"/>
      <c r="AG76" s="46"/>
      <c r="AH76" s="46"/>
      <c r="AI76" s="46"/>
      <c r="AJ76" s="42"/>
      <c r="AK76" s="42"/>
      <c r="AZ76" s="46"/>
      <c r="BA76" s="46"/>
      <c r="BB76" s="46"/>
      <c r="BC76" s="42"/>
      <c r="BD76" s="42"/>
    </row>
    <row r="77" spans="2:67" ht="22.5" customHeight="1" x14ac:dyDescent="0.15">
      <c r="B77" s="35" t="s">
        <v>78</v>
      </c>
      <c r="C77" s="37"/>
      <c r="D77" s="35" t="s">
        <v>79</v>
      </c>
      <c r="E77" s="36"/>
      <c r="F77" s="37"/>
      <c r="G77" s="37"/>
      <c r="H77" s="37"/>
      <c r="I77" s="37"/>
      <c r="J77" s="37"/>
      <c r="K77" s="36"/>
      <c r="L77" s="45"/>
      <c r="M77" s="45"/>
      <c r="N77" s="140" t="s">
        <v>114</v>
      </c>
      <c r="O77" s="141"/>
      <c r="P77" s="141"/>
      <c r="Q77" s="141"/>
      <c r="R77" s="130"/>
      <c r="S77" s="130"/>
      <c r="T77" s="130"/>
      <c r="U77" s="130"/>
      <c r="V77" s="130"/>
      <c r="W77" s="130"/>
      <c r="X77" s="130"/>
      <c r="Y77" s="131"/>
      <c r="Z77" s="55" t="s">
        <v>86</v>
      </c>
      <c r="AA77" s="55" t="s">
        <v>101</v>
      </c>
      <c r="AG77" s="46"/>
      <c r="AH77" s="46"/>
      <c r="AI77" s="46"/>
      <c r="AJ77" s="46"/>
      <c r="AK77" s="47"/>
      <c r="AL77" s="47"/>
      <c r="AM77" s="47"/>
      <c r="AN77" s="47"/>
      <c r="AO77" s="47"/>
      <c r="AP77" s="47"/>
      <c r="AQ77" s="47"/>
      <c r="AR77" s="47"/>
      <c r="AZ77" s="46"/>
      <c r="BA77" s="46"/>
      <c r="BB77" s="46"/>
      <c r="BC77" s="46"/>
      <c r="BD77" s="47"/>
      <c r="BE77" s="47"/>
      <c r="BF77" s="47"/>
      <c r="BG77" s="47"/>
      <c r="BH77" s="47"/>
      <c r="BI77" s="47"/>
      <c r="BJ77" s="47"/>
      <c r="BK77" s="47"/>
    </row>
    <row r="78" spans="2:67" ht="22.5" customHeight="1" x14ac:dyDescent="0.15">
      <c r="B78" s="36"/>
      <c r="C78" s="35" t="s">
        <v>65</v>
      </c>
      <c r="D78" s="37"/>
      <c r="E78" s="37"/>
      <c r="F78" s="37"/>
      <c r="G78" s="36" t="s">
        <v>66</v>
      </c>
      <c r="H78" s="37"/>
      <c r="I78" s="51" t="s">
        <v>67</v>
      </c>
      <c r="J78" s="37"/>
      <c r="K78" s="36"/>
      <c r="L78" s="45"/>
      <c r="M78" s="45"/>
      <c r="N78" s="150" t="s">
        <v>107</v>
      </c>
      <c r="O78" s="130"/>
      <c r="P78" s="130"/>
      <c r="Q78" s="130"/>
      <c r="R78" s="130"/>
      <c r="S78" s="131"/>
      <c r="T78" s="150" t="s">
        <v>115</v>
      </c>
      <c r="U78" s="130"/>
      <c r="V78" s="130"/>
      <c r="W78" s="130"/>
      <c r="X78" s="130"/>
      <c r="Y78" s="131"/>
      <c r="Z78" s="55" t="s">
        <v>86</v>
      </c>
      <c r="AA78" s="55" t="s">
        <v>101</v>
      </c>
      <c r="AG78" s="48"/>
      <c r="AH78" s="48"/>
      <c r="AI78" s="7"/>
      <c r="AJ78" s="48"/>
      <c r="AK78" s="42"/>
      <c r="AM78" s="48"/>
      <c r="AN78" s="48"/>
      <c r="AO78" s="7"/>
      <c r="AP78" s="48"/>
      <c r="AQ78" s="42"/>
      <c r="AZ78" s="48"/>
      <c r="BA78" s="48"/>
      <c r="BB78" s="7"/>
      <c r="BC78" s="48"/>
      <c r="BD78" s="42"/>
      <c r="BF78" s="48"/>
      <c r="BG78" s="48"/>
      <c r="BH78" s="7"/>
      <c r="BI78" s="48"/>
      <c r="BJ78" s="42"/>
    </row>
    <row r="79" spans="2:67" ht="22.5" customHeight="1" x14ac:dyDescent="0.15">
      <c r="B79" s="36"/>
      <c r="C79" s="35" t="s">
        <v>68</v>
      </c>
      <c r="D79" s="37"/>
      <c r="E79" s="36"/>
      <c r="F79" s="37"/>
      <c r="G79" s="37"/>
      <c r="H79" s="37"/>
      <c r="I79" s="37"/>
      <c r="J79" s="37"/>
      <c r="K79" s="36"/>
      <c r="L79" s="45"/>
      <c r="M79" s="45"/>
      <c r="N79" s="144">
        <v>4030601</v>
      </c>
      <c r="O79" s="145"/>
      <c r="P79" s="145"/>
      <c r="Q79" s="145"/>
      <c r="R79" s="146"/>
      <c r="S79" s="55" t="s">
        <v>86</v>
      </c>
      <c r="T79" s="55" t="s">
        <v>101</v>
      </c>
      <c r="AG79" s="43"/>
      <c r="AH79" s="43"/>
      <c r="AI79" s="44"/>
      <c r="AJ79" s="44"/>
      <c r="AK79" s="44"/>
      <c r="AZ79" s="43"/>
      <c r="BA79" s="43"/>
      <c r="BB79" s="44"/>
      <c r="BC79" s="44"/>
      <c r="BD79" s="44"/>
    </row>
    <row r="80" spans="2:67" ht="22.5" customHeight="1" x14ac:dyDescent="0.15">
      <c r="B80" s="36"/>
      <c r="C80" s="35" t="s">
        <v>70</v>
      </c>
      <c r="D80" s="37"/>
      <c r="E80" s="36"/>
      <c r="F80" s="37"/>
      <c r="G80" s="37"/>
      <c r="H80" s="37"/>
      <c r="I80" s="37"/>
      <c r="J80" s="37"/>
      <c r="K80" s="36"/>
      <c r="L80" s="45"/>
      <c r="M80" s="45"/>
      <c r="N80" s="129" t="s">
        <v>104</v>
      </c>
      <c r="O80" s="130"/>
      <c r="P80" s="130"/>
      <c r="Q80" s="130"/>
      <c r="R80" s="130"/>
      <c r="S80" s="131"/>
      <c r="T80" s="55" t="s">
        <v>86</v>
      </c>
      <c r="U80" s="55" t="s">
        <v>101</v>
      </c>
      <c r="AG80" s="41"/>
      <c r="AH80" s="47"/>
      <c r="AI80" s="47"/>
      <c r="AJ80" s="47"/>
      <c r="AK80" s="47"/>
      <c r="AL80" s="47"/>
      <c r="AZ80" s="41"/>
      <c r="BA80" s="47"/>
      <c r="BB80" s="47"/>
      <c r="BC80" s="47"/>
      <c r="BD80" s="47"/>
      <c r="BE80" s="47"/>
    </row>
    <row r="81" spans="2:67" ht="22.5" customHeight="1" x14ac:dyDescent="0.15">
      <c r="B81" s="36"/>
      <c r="C81" s="35" t="s">
        <v>71</v>
      </c>
      <c r="D81" s="37"/>
      <c r="E81" s="36"/>
      <c r="F81" s="37"/>
      <c r="G81" s="37"/>
      <c r="H81" s="37"/>
      <c r="I81" s="37"/>
      <c r="J81" s="37"/>
      <c r="K81" s="36"/>
      <c r="L81" s="45"/>
      <c r="M81" s="45"/>
      <c r="N81" s="163" t="s">
        <v>103</v>
      </c>
      <c r="O81" s="164"/>
      <c r="P81" s="164"/>
      <c r="Q81" s="164"/>
      <c r="R81" s="165"/>
      <c r="S81" s="55" t="s">
        <v>86</v>
      </c>
      <c r="T81" s="55" t="s">
        <v>102</v>
      </c>
      <c r="AG81" s="41"/>
      <c r="AH81" s="47"/>
      <c r="AI81" s="47"/>
      <c r="AJ81" s="47"/>
      <c r="AK81" s="47"/>
      <c r="AL81" s="47"/>
      <c r="AZ81" s="41"/>
      <c r="BA81" s="47"/>
      <c r="BB81" s="47"/>
      <c r="BC81" s="47"/>
      <c r="BD81" s="47"/>
      <c r="BE81" s="47"/>
    </row>
    <row r="82" spans="2:67" ht="22.5" customHeight="1" x14ac:dyDescent="0.15">
      <c r="B82" s="36"/>
      <c r="C82" s="35" t="s">
        <v>72</v>
      </c>
      <c r="D82" s="37"/>
      <c r="E82" s="36"/>
      <c r="F82" s="37"/>
      <c r="G82" s="37"/>
      <c r="H82" s="37"/>
      <c r="I82" s="37"/>
      <c r="J82" s="37"/>
      <c r="K82" s="36"/>
      <c r="L82" s="45"/>
      <c r="M82" s="45"/>
      <c r="N82" s="140" t="s">
        <v>111</v>
      </c>
      <c r="O82" s="141"/>
      <c r="P82" s="141"/>
      <c r="Q82" s="141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1"/>
      <c r="AF82" s="55" t="s">
        <v>86</v>
      </c>
      <c r="AG82" s="55" t="s">
        <v>116</v>
      </c>
      <c r="AH82" s="41"/>
      <c r="AI82" s="47"/>
      <c r="AJ82" s="47"/>
      <c r="AK82" s="47"/>
      <c r="AL82" s="47"/>
      <c r="AM82" s="47"/>
      <c r="AN82" s="47"/>
      <c r="AO82" s="47"/>
      <c r="AP82" s="47"/>
      <c r="AQ82" s="47"/>
      <c r="AR82" s="47"/>
      <c r="AS82" s="47"/>
      <c r="AT82" s="47"/>
      <c r="AU82" s="47"/>
      <c r="AV82" s="47"/>
      <c r="AZ82" s="41"/>
      <c r="BA82" s="41"/>
      <c r="BB82" s="47"/>
      <c r="BC82" s="47"/>
      <c r="BD82" s="47"/>
      <c r="BE82" s="47"/>
      <c r="BF82" s="47"/>
      <c r="BG82" s="47"/>
      <c r="BH82" s="47"/>
      <c r="BI82" s="47"/>
      <c r="BJ82" s="47"/>
      <c r="BK82" s="47"/>
      <c r="BL82" s="47"/>
      <c r="BM82" s="47"/>
      <c r="BN82" s="47"/>
      <c r="BO82" s="47"/>
    </row>
    <row r="83" spans="2:67" ht="22.5" customHeight="1" x14ac:dyDescent="0.15">
      <c r="B83" s="36"/>
      <c r="C83" s="35" t="s">
        <v>73</v>
      </c>
      <c r="D83" s="37"/>
      <c r="E83" s="36"/>
      <c r="F83" s="37"/>
      <c r="G83" s="37"/>
      <c r="H83" s="37"/>
      <c r="I83" s="37"/>
      <c r="J83" s="37"/>
      <c r="K83" s="36"/>
      <c r="L83" s="45"/>
      <c r="M83" s="45"/>
      <c r="N83" s="140" t="s">
        <v>120</v>
      </c>
      <c r="O83" s="141"/>
      <c r="P83" s="141"/>
      <c r="Q83" s="141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1"/>
      <c r="AF83" s="55" t="s">
        <v>86</v>
      </c>
      <c r="AG83" s="55" t="s">
        <v>117</v>
      </c>
      <c r="AH83" s="41"/>
      <c r="AI83" s="47"/>
      <c r="AJ83" s="47"/>
      <c r="AK83" s="47"/>
      <c r="AL83" s="47"/>
      <c r="AM83" s="47"/>
      <c r="AN83" s="47"/>
      <c r="AO83" s="47"/>
      <c r="AP83" s="47"/>
      <c r="AQ83" s="47"/>
      <c r="AR83" s="47"/>
      <c r="AS83" s="47"/>
      <c r="AT83" s="47"/>
      <c r="AU83" s="47"/>
      <c r="AV83" s="47"/>
      <c r="AZ83" s="41"/>
      <c r="BA83" s="41"/>
      <c r="BB83" s="47"/>
      <c r="BC83" s="47"/>
      <c r="BD83" s="47"/>
      <c r="BE83" s="47"/>
      <c r="BF83" s="47"/>
      <c r="BG83" s="47"/>
      <c r="BH83" s="47"/>
      <c r="BI83" s="47"/>
      <c r="BJ83" s="47"/>
      <c r="BK83" s="47"/>
      <c r="BL83" s="47"/>
      <c r="BM83" s="47"/>
      <c r="BN83" s="47"/>
      <c r="BO83" s="47"/>
    </row>
    <row r="84" spans="2:67" ht="22.5" customHeight="1" x14ac:dyDescent="0.15">
      <c r="B84" s="36"/>
      <c r="C84" s="35" t="s">
        <v>74</v>
      </c>
      <c r="D84" s="37"/>
      <c r="E84" s="36"/>
      <c r="F84" s="37"/>
      <c r="G84" s="37"/>
      <c r="H84" s="37"/>
      <c r="I84" s="37"/>
      <c r="J84" s="37"/>
      <c r="K84" s="36"/>
      <c r="L84" s="45"/>
      <c r="M84" s="45"/>
      <c r="N84" s="140" t="s">
        <v>112</v>
      </c>
      <c r="O84" s="141"/>
      <c r="P84" s="141"/>
      <c r="Q84" s="141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1"/>
      <c r="AF84" s="55" t="s">
        <v>86</v>
      </c>
      <c r="AG84" s="55" t="s">
        <v>118</v>
      </c>
      <c r="AH84" s="41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Z84" s="41"/>
      <c r="BA84" s="41"/>
      <c r="BB84" s="47"/>
      <c r="BC84" s="47"/>
      <c r="BD84" s="47"/>
      <c r="BE84" s="47"/>
      <c r="BF84" s="47"/>
      <c r="BG84" s="47"/>
      <c r="BH84" s="47"/>
      <c r="BI84" s="47"/>
      <c r="BJ84" s="47"/>
      <c r="BK84" s="47"/>
      <c r="BL84" s="47"/>
      <c r="BM84" s="47"/>
      <c r="BN84" s="47"/>
      <c r="BO84" s="47"/>
    </row>
    <row r="85" spans="2:67" ht="22.5" customHeight="1" x14ac:dyDescent="0.15">
      <c r="B85" s="36"/>
      <c r="C85" s="35" t="s">
        <v>75</v>
      </c>
      <c r="D85" s="37"/>
      <c r="E85" s="36"/>
      <c r="F85" s="37"/>
      <c r="G85" s="37"/>
      <c r="H85" s="37"/>
      <c r="I85" s="37"/>
      <c r="J85" s="37"/>
      <c r="K85" s="36"/>
      <c r="L85" s="45"/>
      <c r="M85" s="45"/>
      <c r="N85" s="140" t="s">
        <v>121</v>
      </c>
      <c r="O85" s="141"/>
      <c r="P85" s="141"/>
      <c r="Q85" s="141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1"/>
      <c r="AF85" s="55" t="s">
        <v>86</v>
      </c>
      <c r="AG85" s="55" t="s">
        <v>134</v>
      </c>
      <c r="AH85" s="41"/>
      <c r="AI85" s="47"/>
      <c r="AJ85" s="47"/>
      <c r="AK85" s="47"/>
      <c r="AL85" s="47"/>
      <c r="AM85" s="47"/>
      <c r="AN85" s="47"/>
      <c r="AO85" s="47"/>
      <c r="AP85" s="47"/>
      <c r="AQ85" s="47"/>
      <c r="AR85" s="47"/>
      <c r="AS85" s="47"/>
      <c r="AT85" s="47"/>
      <c r="AU85" s="47"/>
      <c r="AV85" s="47"/>
      <c r="AZ85" s="41"/>
      <c r="BA85" s="41"/>
      <c r="BB85" s="47"/>
      <c r="BC85" s="47"/>
      <c r="BD85" s="47"/>
      <c r="BE85" s="47"/>
      <c r="BF85" s="47"/>
      <c r="BG85" s="47"/>
      <c r="BH85" s="47"/>
      <c r="BI85" s="47"/>
      <c r="BJ85" s="47"/>
      <c r="BK85" s="47"/>
      <c r="BL85" s="47"/>
      <c r="BM85" s="47"/>
      <c r="BN85" s="47"/>
      <c r="BO85" s="47"/>
    </row>
    <row r="86" spans="2:67" ht="22.5" customHeight="1" x14ac:dyDescent="0.15">
      <c r="B86" s="36"/>
      <c r="C86" s="35" t="s">
        <v>76</v>
      </c>
      <c r="D86" s="37"/>
      <c r="E86" s="36"/>
      <c r="F86" s="37"/>
      <c r="G86" s="37"/>
      <c r="H86" s="37"/>
      <c r="I86" s="37"/>
      <c r="J86" s="37"/>
      <c r="K86" s="36"/>
      <c r="L86" s="45"/>
      <c r="M86" s="45"/>
      <c r="N86" s="140" t="s">
        <v>113</v>
      </c>
      <c r="O86" s="141"/>
      <c r="P86" s="141"/>
      <c r="Q86" s="141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1"/>
      <c r="AF86" s="55" t="s">
        <v>86</v>
      </c>
      <c r="AG86" s="55" t="s">
        <v>119</v>
      </c>
      <c r="AH86" s="41"/>
      <c r="AI86" s="47"/>
      <c r="AJ86" s="47"/>
      <c r="AK86" s="47"/>
      <c r="AL86" s="47"/>
      <c r="AM86" s="47"/>
      <c r="AN86" s="47"/>
      <c r="AO86" s="47"/>
      <c r="AP86" s="47"/>
      <c r="AQ86" s="47"/>
      <c r="AR86" s="47"/>
      <c r="AS86" s="47"/>
      <c r="AT86" s="47"/>
      <c r="AU86" s="47"/>
      <c r="AV86" s="47"/>
      <c r="AZ86" s="41"/>
      <c r="BA86" s="41"/>
      <c r="BB86" s="47"/>
      <c r="BC86" s="47"/>
      <c r="BD86" s="47"/>
      <c r="BE86" s="47"/>
      <c r="BF86" s="47"/>
      <c r="BG86" s="47"/>
      <c r="BH86" s="47"/>
      <c r="BI86" s="47"/>
      <c r="BJ86" s="47"/>
      <c r="BK86" s="47"/>
      <c r="BL86" s="47"/>
      <c r="BM86" s="47"/>
      <c r="BN86" s="47"/>
      <c r="BO86" s="47"/>
    </row>
    <row r="87" spans="2:67" ht="22.5" customHeight="1" x14ac:dyDescent="0.15">
      <c r="B87" s="36"/>
      <c r="C87" s="35" t="s">
        <v>77</v>
      </c>
      <c r="D87" s="37"/>
      <c r="E87" s="36"/>
      <c r="F87" s="37"/>
      <c r="G87" s="37"/>
      <c r="H87" s="37"/>
      <c r="I87" s="37"/>
      <c r="J87" s="37"/>
      <c r="K87" s="36"/>
      <c r="L87" s="45"/>
      <c r="M87" s="45"/>
      <c r="N87" s="140" t="s">
        <v>122</v>
      </c>
      <c r="O87" s="141"/>
      <c r="P87" s="141"/>
      <c r="Q87" s="141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1"/>
      <c r="AF87" s="55" t="s">
        <v>86</v>
      </c>
      <c r="AG87" s="55" t="s">
        <v>135</v>
      </c>
      <c r="AH87" s="41"/>
      <c r="AI87" s="47"/>
      <c r="AJ87" s="47"/>
      <c r="AK87" s="47"/>
      <c r="AL87" s="47"/>
      <c r="AM87" s="47"/>
      <c r="AN87" s="47"/>
      <c r="AO87" s="47"/>
      <c r="AP87" s="47"/>
      <c r="AQ87" s="47"/>
      <c r="AR87" s="47"/>
      <c r="AS87" s="47"/>
      <c r="AT87" s="47"/>
      <c r="AU87" s="47"/>
      <c r="AV87" s="47"/>
      <c r="AZ87" s="41"/>
      <c r="BA87" s="41"/>
      <c r="BB87" s="47"/>
      <c r="BC87" s="47"/>
      <c r="BD87" s="47"/>
      <c r="BE87" s="47"/>
      <c r="BF87" s="47"/>
      <c r="BG87" s="47"/>
      <c r="BH87" s="47"/>
      <c r="BI87" s="47"/>
      <c r="BJ87" s="47"/>
      <c r="BK87" s="47"/>
      <c r="BL87" s="47"/>
      <c r="BM87" s="47"/>
      <c r="BN87" s="47"/>
      <c r="BO87" s="47"/>
    </row>
  </sheetData>
  <mergeCells count="115">
    <mergeCell ref="G12:Q12"/>
    <mergeCell ref="A1:D1"/>
    <mergeCell ref="A2:AS2"/>
    <mergeCell ref="AG3:AS4"/>
    <mergeCell ref="A5:E8"/>
    <mergeCell ref="F5:F6"/>
    <mergeCell ref="G5:K5"/>
    <mergeCell ref="L5:T5"/>
    <mergeCell ref="X5:AC6"/>
    <mergeCell ref="AD5:AS6"/>
    <mergeCell ref="I6:K6"/>
    <mergeCell ref="L6:T6"/>
    <mergeCell ref="X7:AC8"/>
    <mergeCell ref="AD7:AS8"/>
    <mergeCell ref="A10:E11"/>
    <mergeCell ref="G10:H10"/>
    <mergeCell ref="I10:J10"/>
    <mergeCell ref="K10:L10"/>
    <mergeCell ref="G6:H6"/>
    <mergeCell ref="A28:C31"/>
    <mergeCell ref="D28:E29"/>
    <mergeCell ref="D30:E31"/>
    <mergeCell ref="F30:V31"/>
    <mergeCell ref="W31:AK31"/>
    <mergeCell ref="D35:Y36"/>
    <mergeCell ref="Z35:AF35"/>
    <mergeCell ref="AG35:AP36"/>
    <mergeCell ref="AA36:AB36"/>
    <mergeCell ref="A14:C19"/>
    <mergeCell ref="D14:Y15"/>
    <mergeCell ref="Z14:AF14"/>
    <mergeCell ref="AG14:AG15"/>
    <mergeCell ref="AH14:AQ15"/>
    <mergeCell ref="AA15:AB15"/>
    <mergeCell ref="AC15:AD15"/>
    <mergeCell ref="AE15:AF15"/>
    <mergeCell ref="D16:E17"/>
    <mergeCell ref="D18:E19"/>
    <mergeCell ref="F18:G18"/>
    <mergeCell ref="O18:Q18"/>
    <mergeCell ref="G19:O19"/>
    <mergeCell ref="Q19:Y19"/>
    <mergeCell ref="A20:C23"/>
    <mergeCell ref="D20:E21"/>
    <mergeCell ref="D22:E23"/>
    <mergeCell ref="F22:L23"/>
    <mergeCell ref="N22:AD23"/>
    <mergeCell ref="AF44:AR44"/>
    <mergeCell ref="AF23:AR23"/>
    <mergeCell ref="A24:C27"/>
    <mergeCell ref="D24:E25"/>
    <mergeCell ref="D26:E27"/>
    <mergeCell ref="F26:AB27"/>
    <mergeCell ref="AC27:AK27"/>
    <mergeCell ref="AC36:AD36"/>
    <mergeCell ref="AE36:AF36"/>
    <mergeCell ref="D37:E38"/>
    <mergeCell ref="D39:E40"/>
    <mergeCell ref="F39:G39"/>
    <mergeCell ref="AE43:AS43"/>
    <mergeCell ref="A33:Z34"/>
    <mergeCell ref="AC33:AL33"/>
    <mergeCell ref="O39:Q39"/>
    <mergeCell ref="G40:O40"/>
    <mergeCell ref="Q40:Y40"/>
    <mergeCell ref="A35:C40"/>
    <mergeCell ref="N58:U58"/>
    <mergeCell ref="A49:C52"/>
    <mergeCell ref="D49:E50"/>
    <mergeCell ref="D51:E52"/>
    <mergeCell ref="F51:V52"/>
    <mergeCell ref="W52:AK52"/>
    <mergeCell ref="A41:C44"/>
    <mergeCell ref="D41:E42"/>
    <mergeCell ref="D43:E44"/>
    <mergeCell ref="F43:L44"/>
    <mergeCell ref="N43:AD44"/>
    <mergeCell ref="A45:C48"/>
    <mergeCell ref="D45:E46"/>
    <mergeCell ref="D47:E48"/>
    <mergeCell ref="F47:AB48"/>
    <mergeCell ref="AC48:AK48"/>
    <mergeCell ref="N61:R61"/>
    <mergeCell ref="N62:Y62"/>
    <mergeCell ref="N63:S63"/>
    <mergeCell ref="T63:Y63"/>
    <mergeCell ref="T78:Y78"/>
    <mergeCell ref="N64:R64"/>
    <mergeCell ref="N66:S66"/>
    <mergeCell ref="N68:AE68"/>
    <mergeCell ref="N67:R67"/>
    <mergeCell ref="N85:AE85"/>
    <mergeCell ref="N86:AE86"/>
    <mergeCell ref="N87:AE87"/>
    <mergeCell ref="AA19:AK19"/>
    <mergeCell ref="AK18:AS18"/>
    <mergeCell ref="AD10:AQ10"/>
    <mergeCell ref="AD11:AE12"/>
    <mergeCell ref="N74:S74"/>
    <mergeCell ref="N79:R79"/>
    <mergeCell ref="N80:S80"/>
    <mergeCell ref="N81:R81"/>
    <mergeCell ref="N82:AE82"/>
    <mergeCell ref="N83:AE83"/>
    <mergeCell ref="N84:AE84"/>
    <mergeCell ref="N71:AE71"/>
    <mergeCell ref="N72:AE72"/>
    <mergeCell ref="N73:AE73"/>
    <mergeCell ref="N75:P75"/>
    <mergeCell ref="N77:Y77"/>
    <mergeCell ref="N78:S78"/>
    <mergeCell ref="N69:AE69"/>
    <mergeCell ref="N70:AE70"/>
    <mergeCell ref="N59:R59"/>
    <mergeCell ref="N60:R60"/>
  </mergeCells>
  <phoneticPr fontId="2"/>
  <dataValidations count="4">
    <dataValidation type="list" showInputMessage="1" showErrorMessage="1" sqref="N75:N76 AG75:AG76 AZ75:AZ76" xr:uid="{13D38C2F-6D8E-46E7-886C-1F4015A311DE}">
      <formula1>"選択して下さい,62:氏名変更,63:住所変更,79:情報提供停止"</formula1>
    </dataValidation>
    <dataValidation imeMode="disabled" allowBlank="1" showInputMessage="1" showErrorMessage="1" sqref="N59 N60:O61 N64:O64 N58:O58 N80:N81 AZ80:AZ87 N79:O79 N65:N67 AG59 AG60:AH61 AG64:AH64 AH68:AH74 AG58:AH58 AH82:AH87 AZ79:BA79 AG79:AH79 AG74 AZ59 AZ60:BA61 AZ64:BA64 BA68:BA74 AZ58:BA58 BA82:BA87 AZ65:AZ74 AG65:AG67 AG80:AG81" xr:uid="{F30CC415-B32E-4AB1-A371-D951673E776C}"/>
    <dataValidation imeMode="halfKatakana" allowBlank="1" showInputMessage="1" showErrorMessage="1" sqref="N62:Q62 N77:Q77 AG62:AJ62 AG77:AJ77 AZ62:BC62 AZ77:BC77 O68:Q73 N68:N74 N82:Q87 V58:W58 S59:T61 Z62:AA63 S64:T64 O65:P65 T66:U66 S67:T67 T74:U74 S81:T81 AF68:AG73 Z77:AA78 S79:T79 T80:U80 AF82:AG87" xr:uid="{04C1334E-1595-4D28-8527-7FBCA201221D}"/>
    <dataValidation imeMode="hiragana" allowBlank="1" showInputMessage="1" showErrorMessage="1" sqref="BF78:BG78 AZ78:BA78 BI78 N63 BI63 BF63:BG63 BC78 T63 AG63:AH63 AJ63 AP63 AM63:AN63 AJ78 AP78 AM78:AN78 AG78:AH78 AZ63:BA63 BC63 N78 T78" xr:uid="{5F4FC1B7-67F1-4893-B820-2FD9F81B3913}"/>
  </dataValidations>
  <printOptions horizontalCentered="1"/>
  <pageMargins left="0.39370078740157483" right="0.39370078740157483" top="0.59055118110236227" bottom="0.59055118110236227" header="0.51181102362204722" footer="0.51181102362204722"/>
  <pageSetup paperSize="9" scale="93" orientation="portrait" r:id="rId1"/>
  <headerFooter alignWithMargins="0"/>
  <rowBreaks count="1" manualBreakCount="1">
    <brk id="5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長期組合員資格取得届</vt:lpstr>
      <vt:lpstr>記入例</vt:lpstr>
      <vt:lpstr>記入例!Print_Area</vt:lpstr>
      <vt:lpstr>長期組合員資格取得届!Print_Area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miyamoto</dc:creator>
  <cp:lastModifiedBy>宮良　長吾(職員課)</cp:lastModifiedBy>
  <cp:lastPrinted>2024-07-23T10:42:26Z</cp:lastPrinted>
  <dcterms:created xsi:type="dcterms:W3CDTF">2017-05-01T08:35:21Z</dcterms:created>
  <dcterms:modified xsi:type="dcterms:W3CDTF">2024-08-16T10:13:29Z</dcterms:modified>
</cp:coreProperties>
</file>